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19\"/>
    </mc:Choice>
  </mc:AlternateContent>
  <bookViews>
    <workbookView xWindow="0" yWindow="0" windowWidth="17256" windowHeight="7812" activeTab="1"/>
  </bookViews>
  <sheets>
    <sheet name="工作表1" sheetId="1" r:id="rId1"/>
    <sheet name="vlookup" sheetId="2" r:id="rId2"/>
  </sheets>
  <definedNames>
    <definedName name="_xlnm._FilterDatabase" localSheetId="0" hidden="1">工作表1!$A$2:$K$30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" i="2"/>
  <c r="B3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4" i="2"/>
  <c r="B5" i="2"/>
  <c r="B6" i="2"/>
  <c r="B7" i="2"/>
  <c r="B8" i="2"/>
  <c r="B9" i="2"/>
  <c r="B10" i="2"/>
  <c r="B11" i="2"/>
  <c r="B12" i="2"/>
  <c r="K14" i="1" l="1"/>
  <c r="K4" i="1"/>
  <c r="K5" i="1"/>
  <c r="K6" i="1"/>
  <c r="K7" i="1"/>
  <c r="K8" i="1"/>
  <c r="K9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" i="1"/>
  <c r="J3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K3" i="1" l="1"/>
</calcChain>
</file>

<file path=xl/sharedStrings.xml><?xml version="1.0" encoding="utf-8"?>
<sst xmlns="http://schemas.openxmlformats.org/spreadsheetml/2006/main" count="46" uniqueCount="44">
  <si>
    <t>安順國中107學年度第二次段考105班成績一覽表</t>
    <phoneticPr fontId="1" type="noConversion"/>
  </si>
  <si>
    <t>座號</t>
    <phoneticPr fontId="1" type="noConversion"/>
  </si>
  <si>
    <t>姓名</t>
    <phoneticPr fontId="1" type="noConversion"/>
  </si>
  <si>
    <t>蛋頭</t>
    <phoneticPr fontId="1" type="noConversion"/>
  </si>
  <si>
    <t>傑尼龜</t>
    <phoneticPr fontId="1" type="noConversion"/>
  </si>
  <si>
    <t>獅子</t>
    <phoneticPr fontId="1" type="noConversion"/>
  </si>
  <si>
    <t>小夫</t>
    <phoneticPr fontId="1" type="noConversion"/>
  </si>
  <si>
    <t>大聲公</t>
    <phoneticPr fontId="1" type="noConversion"/>
  </si>
  <si>
    <t>含鹵蛋</t>
    <phoneticPr fontId="1" type="noConversion"/>
  </si>
  <si>
    <t>鄭皇帝</t>
    <phoneticPr fontId="1" type="noConversion"/>
  </si>
  <si>
    <t>謝哲</t>
    <phoneticPr fontId="1" type="noConversion"/>
  </si>
  <si>
    <t>姚明</t>
    <phoneticPr fontId="1" type="noConversion"/>
  </si>
  <si>
    <t>眼神殺</t>
    <phoneticPr fontId="1" type="noConversion"/>
  </si>
  <si>
    <t>負面姐</t>
    <phoneticPr fontId="1" type="noConversion"/>
  </si>
  <si>
    <t>寶貝</t>
    <phoneticPr fontId="1" type="noConversion"/>
  </si>
  <si>
    <t>魚魚</t>
    <phoneticPr fontId="1" type="noConversion"/>
  </si>
  <si>
    <t>妹啊</t>
    <phoneticPr fontId="1" type="noConversion"/>
  </si>
  <si>
    <t>勇士</t>
    <phoneticPr fontId="1" type="noConversion"/>
  </si>
  <si>
    <t>長腿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</si>
  <si>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</si>
  <si>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</si>
  <si>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</si>
  <si>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地歷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</si>
  <si>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</si>
  <si>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</si>
  <si>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</si>
  <si>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</si>
  <si>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</si>
  <si>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及格不及格</t>
    <phoneticPr fontId="1" type="noConversion"/>
  </si>
  <si>
    <t>軍軍==</t>
    <phoneticPr fontId="1" type="noConversion"/>
  </si>
  <si>
    <t>成凱</t>
    <phoneticPr fontId="1" type="noConversion"/>
  </si>
  <si>
    <t>魚尾紋</t>
    <phoneticPr fontId="1" type="noConversion"/>
  </si>
  <si>
    <t>阿嘎</t>
    <phoneticPr fontId="1" type="noConversion"/>
  </si>
  <si>
    <t>鼻孔</t>
    <phoneticPr fontId="1" type="noConversion"/>
  </si>
  <si>
    <t>小矮人</t>
    <phoneticPr fontId="1" type="noConversion"/>
  </si>
  <si>
    <t>炸毛兄</t>
    <phoneticPr fontId="1" type="noConversion"/>
  </si>
  <si>
    <t>狒狒</t>
    <phoneticPr fontId="1" type="noConversion"/>
  </si>
  <si>
    <t>躁鬱症</t>
    <phoneticPr fontId="1" type="noConversion"/>
  </si>
  <si>
    <t>班長</t>
    <phoneticPr fontId="1" type="noConversion"/>
  </si>
  <si>
    <t>我的騷包</t>
    <phoneticPr fontId="1" type="noConversion"/>
  </si>
  <si>
    <t>參加校慶隨便你名單</t>
    <phoneticPr fontId="1" type="noConversion"/>
  </si>
  <si>
    <t>座號</t>
    <phoneticPr fontId="1" type="noConversion"/>
  </si>
  <si>
    <t>國文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</si>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</sst>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5" tint="-0.499984740745262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3" fillId="11" borderId="0" xfId="0" applyFont="1" applyFill="1">
      <alignment vertical="center"/>
    </xf>
    <xf numFmtId="0" fontId="4" fillId="7" borderId="0" xfId="0" applyFont="1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B7287"/>
      <color rgb="FF67708B"/>
      <color rgb="FF5D6E95"/>
      <color rgb="FF666699"/>
      <color rgb="FF336699"/>
      <color rgb="FF768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B25" sqref="B25"/>
    </sheetView>
  </sheetViews>
  <sheetFormatPr defaultRowHeight="16.2"/>
  <sheetData>
    <row r="1" spans="1:12" ht="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2">
      <c r="A2" s="1" t="s">
        <v>1</v>
      </c>
      <c r="B2" s="2" t="s">
        <v>2</v>
      </c>
      <c r="C2" s="3" t="s">
        <v>19</v>
      </c>
      <c r="D2" s="5" t="s">
        <v>20</v>
      </c>
      <c r="E2" s="6" t="s">
        <v>21</v>
      </c>
      <c r="F2" s="11" t="s">
        <v>22</v>
      </c>
      <c r="G2" s="7" t="s">
        <v>23</v>
      </c>
      <c r="H2" s="4" t="s">
        <v>24</v>
      </c>
      <c r="I2" s="8" t="s">
        <v>25</v>
      </c>
      <c r="J2" s="2" t="s">
        <v>26</v>
      </c>
      <c r="K2" s="9" t="s">
        <v>27</v>
      </c>
      <c r="L2" t="s">
        <v>28</v>
      </c>
    </row>
    <row r="3" spans="1:12" ht="17.25" customHeight="1">
      <c r="A3" s="1">
        <v>1</v>
      </c>
      <c r="B3" s="2" t="s">
        <v>3</v>
      </c>
      <c r="C3" s="3">
        <v>50</v>
      </c>
      <c r="D3" s="5">
        <v>50</v>
      </c>
      <c r="E3" s="6">
        <v>80</v>
      </c>
      <c r="F3" s="10">
        <v>50</v>
      </c>
      <c r="G3" s="7">
        <v>50</v>
      </c>
      <c r="H3" s="4">
        <v>70</v>
      </c>
      <c r="I3" s="8">
        <f t="shared" ref="I3:I29" si="0">SUM(C3:H3)</f>
        <v>350</v>
      </c>
      <c r="J3" s="2">
        <f t="shared" ref="J3:J29" si="1">AVERAGE(C3:H3)</f>
        <v>58.333333333333336</v>
      </c>
      <c r="K3" s="12">
        <f>RANK(J3,J$3:J$29)</f>
        <v>20</v>
      </c>
      <c r="L3" t="str">
        <f>IF(E3&gt;=60,"及格","不及格")</f>
        <v>及格</v>
      </c>
    </row>
    <row r="4" spans="1:12">
      <c r="A4" s="1">
        <v>2</v>
      </c>
      <c r="B4" s="2" t="s">
        <v>29</v>
      </c>
      <c r="C4" s="3">
        <v>42</v>
      </c>
      <c r="D4" s="5">
        <v>98</v>
      </c>
      <c r="E4" s="6">
        <v>58</v>
      </c>
      <c r="F4" s="10">
        <v>55</v>
      </c>
      <c r="G4" s="7">
        <v>25</v>
      </c>
      <c r="H4" s="4">
        <v>77</v>
      </c>
      <c r="I4" s="8">
        <f t="shared" si="0"/>
        <v>355</v>
      </c>
      <c r="J4" s="2">
        <f t="shared" si="1"/>
        <v>59.166666666666664</v>
      </c>
      <c r="K4" s="12">
        <f t="shared" ref="K4:K29" si="2">RANK(J4,J$3:J$29)</f>
        <v>18</v>
      </c>
      <c r="L4" t="str">
        <f t="shared" ref="L4:L29" si="3">IF(E4&gt;=60,"及格","不及格")</f>
        <v>不及格</v>
      </c>
    </row>
    <row r="5" spans="1:12">
      <c r="A5" s="1">
        <v>3</v>
      </c>
      <c r="B5" s="2" t="s">
        <v>30</v>
      </c>
      <c r="C5" s="3">
        <v>35</v>
      </c>
      <c r="D5" s="5">
        <v>69</v>
      </c>
      <c r="E5" s="6">
        <v>58</v>
      </c>
      <c r="F5" s="10">
        <v>0</v>
      </c>
      <c r="G5" s="7">
        <v>55</v>
      </c>
      <c r="H5" s="4">
        <v>48</v>
      </c>
      <c r="I5" s="8">
        <f t="shared" si="0"/>
        <v>265</v>
      </c>
      <c r="J5" s="2">
        <f t="shared" si="1"/>
        <v>44.166666666666664</v>
      </c>
      <c r="K5" s="12">
        <f t="shared" si="2"/>
        <v>27</v>
      </c>
      <c r="L5" t="str">
        <f t="shared" si="3"/>
        <v>不及格</v>
      </c>
    </row>
    <row r="6" spans="1:12">
      <c r="A6" s="1">
        <v>4</v>
      </c>
      <c r="B6" s="2" t="s">
        <v>4</v>
      </c>
      <c r="C6" s="3">
        <v>39</v>
      </c>
      <c r="D6" s="5">
        <v>90</v>
      </c>
      <c r="E6" s="6">
        <v>95</v>
      </c>
      <c r="F6" s="10">
        <v>52</v>
      </c>
      <c r="G6" s="7">
        <v>62</v>
      </c>
      <c r="H6" s="4">
        <v>81</v>
      </c>
      <c r="I6" s="8">
        <f t="shared" si="0"/>
        <v>419</v>
      </c>
      <c r="J6" s="2">
        <f t="shared" si="1"/>
        <v>69.833333333333329</v>
      </c>
      <c r="K6" s="12">
        <f t="shared" si="2"/>
        <v>11</v>
      </c>
      <c r="L6" t="str">
        <f t="shared" si="3"/>
        <v>及格</v>
      </c>
    </row>
    <row r="7" spans="1:12">
      <c r="A7" s="1">
        <v>5</v>
      </c>
      <c r="B7" s="2" t="s">
        <v>5</v>
      </c>
      <c r="C7" s="3">
        <v>25</v>
      </c>
      <c r="D7" s="5">
        <v>80</v>
      </c>
      <c r="E7" s="6">
        <v>55</v>
      </c>
      <c r="F7" s="10">
        <v>99</v>
      </c>
      <c r="G7" s="7">
        <v>33</v>
      </c>
      <c r="H7" s="4">
        <v>48</v>
      </c>
      <c r="I7" s="8">
        <f t="shared" si="0"/>
        <v>340</v>
      </c>
      <c r="J7" s="2">
        <f t="shared" si="1"/>
        <v>56.666666666666664</v>
      </c>
      <c r="K7" s="12">
        <f t="shared" si="2"/>
        <v>21</v>
      </c>
      <c r="L7" t="str">
        <f t="shared" si="3"/>
        <v>不及格</v>
      </c>
    </row>
    <row r="8" spans="1:12">
      <c r="A8" s="1">
        <v>6</v>
      </c>
      <c r="B8" s="2" t="s">
        <v>6</v>
      </c>
      <c r="C8" s="3">
        <v>75</v>
      </c>
      <c r="D8" s="5">
        <v>66</v>
      </c>
      <c r="E8" s="6">
        <v>85</v>
      </c>
      <c r="F8" s="10">
        <v>65</v>
      </c>
      <c r="G8" s="7">
        <v>66</v>
      </c>
      <c r="H8" s="4">
        <v>100</v>
      </c>
      <c r="I8" s="8">
        <f t="shared" si="0"/>
        <v>457</v>
      </c>
      <c r="J8" s="2">
        <f t="shared" si="1"/>
        <v>76.166666666666671</v>
      </c>
      <c r="K8" s="12">
        <f t="shared" si="2"/>
        <v>6</v>
      </c>
      <c r="L8" t="str">
        <f t="shared" si="3"/>
        <v>及格</v>
      </c>
    </row>
    <row r="9" spans="1:12">
      <c r="A9" s="1">
        <v>7</v>
      </c>
      <c r="B9" s="2" t="s">
        <v>31</v>
      </c>
      <c r="C9" s="3">
        <v>85</v>
      </c>
      <c r="D9" s="5">
        <v>32</v>
      </c>
      <c r="E9" s="6">
        <v>5</v>
      </c>
      <c r="F9" s="10">
        <v>32</v>
      </c>
      <c r="G9" s="7">
        <v>33</v>
      </c>
      <c r="H9" s="4">
        <v>100</v>
      </c>
      <c r="I9" s="8">
        <f t="shared" si="0"/>
        <v>287</v>
      </c>
      <c r="J9" s="2">
        <f t="shared" si="1"/>
        <v>47.833333333333336</v>
      </c>
      <c r="K9" s="12">
        <f t="shared" si="2"/>
        <v>26</v>
      </c>
      <c r="L9" t="str">
        <f t="shared" si="3"/>
        <v>不及格</v>
      </c>
    </row>
    <row r="10" spans="1:12">
      <c r="A10" s="1">
        <v>8</v>
      </c>
      <c r="B10" s="2" t="s">
        <v>32</v>
      </c>
      <c r="C10" s="3">
        <v>95</v>
      </c>
      <c r="D10" s="5">
        <v>41</v>
      </c>
      <c r="E10" s="6">
        <v>6</v>
      </c>
      <c r="F10" s="10">
        <v>55</v>
      </c>
      <c r="G10" s="7">
        <v>88</v>
      </c>
      <c r="H10" s="4">
        <v>70</v>
      </c>
      <c r="I10" s="8">
        <f t="shared" si="0"/>
        <v>355</v>
      </c>
      <c r="J10" s="2">
        <f t="shared" si="1"/>
        <v>59.166666666666664</v>
      </c>
      <c r="K10" s="12">
        <f t="shared" si="2"/>
        <v>18</v>
      </c>
      <c r="L10" t="str">
        <f t="shared" si="3"/>
        <v>不及格</v>
      </c>
    </row>
    <row r="11" spans="1:12">
      <c r="A11" s="1">
        <v>9</v>
      </c>
      <c r="B11" s="2" t="s">
        <v>33</v>
      </c>
      <c r="C11" s="3">
        <v>66</v>
      </c>
      <c r="D11" s="5">
        <v>52</v>
      </c>
      <c r="E11" s="6">
        <v>2</v>
      </c>
      <c r="F11" s="10">
        <v>95</v>
      </c>
      <c r="G11" s="7">
        <v>95</v>
      </c>
      <c r="H11" s="4">
        <v>100</v>
      </c>
      <c r="I11" s="8">
        <f t="shared" si="0"/>
        <v>410</v>
      </c>
      <c r="J11" s="2">
        <f t="shared" si="1"/>
        <v>68.333333333333329</v>
      </c>
      <c r="K11" s="12">
        <f t="shared" si="2"/>
        <v>13</v>
      </c>
      <c r="L11" t="str">
        <f t="shared" si="3"/>
        <v>不及格</v>
      </c>
    </row>
    <row r="12" spans="1:12">
      <c r="A12" s="1">
        <v>10</v>
      </c>
      <c r="B12" s="2" t="s">
        <v>7</v>
      </c>
      <c r="C12" s="3">
        <v>99</v>
      </c>
      <c r="D12" s="5">
        <v>22</v>
      </c>
      <c r="E12" s="6">
        <v>35</v>
      </c>
      <c r="F12" s="10">
        <v>95</v>
      </c>
      <c r="G12" s="7">
        <v>55</v>
      </c>
      <c r="H12" s="4">
        <v>107</v>
      </c>
      <c r="I12" s="8">
        <f t="shared" si="0"/>
        <v>413</v>
      </c>
      <c r="J12" s="2">
        <f t="shared" si="1"/>
        <v>68.833333333333329</v>
      </c>
      <c r="K12" s="12">
        <f t="shared" si="2"/>
        <v>12</v>
      </c>
      <c r="L12" t="str">
        <f t="shared" si="3"/>
        <v>不及格</v>
      </c>
    </row>
    <row r="13" spans="1:12">
      <c r="A13" s="1">
        <v>11</v>
      </c>
      <c r="B13" s="2" t="s">
        <v>34</v>
      </c>
      <c r="C13" s="3">
        <v>33</v>
      </c>
      <c r="D13" s="5">
        <v>99</v>
      </c>
      <c r="E13" s="6">
        <v>55</v>
      </c>
      <c r="F13" s="10">
        <v>62</v>
      </c>
      <c r="G13" s="7">
        <v>95</v>
      </c>
      <c r="H13" s="4">
        <v>100</v>
      </c>
      <c r="I13" s="8">
        <f t="shared" si="0"/>
        <v>444</v>
      </c>
      <c r="J13" s="2">
        <f t="shared" si="1"/>
        <v>74</v>
      </c>
      <c r="K13" s="12">
        <f t="shared" si="2"/>
        <v>9</v>
      </c>
      <c r="L13" t="str">
        <f t="shared" si="3"/>
        <v>不及格</v>
      </c>
    </row>
    <row r="14" spans="1:12">
      <c r="A14" s="1">
        <v>12</v>
      </c>
      <c r="B14" s="2" t="s">
        <v>35</v>
      </c>
      <c r="C14" s="3">
        <v>20</v>
      </c>
      <c r="D14" s="5">
        <v>96</v>
      </c>
      <c r="E14" s="6">
        <v>50</v>
      </c>
      <c r="F14" s="10">
        <v>96</v>
      </c>
      <c r="G14" s="7">
        <v>92</v>
      </c>
      <c r="H14" s="4">
        <v>15</v>
      </c>
      <c r="I14" s="8">
        <f t="shared" si="0"/>
        <v>369</v>
      </c>
      <c r="J14" s="2">
        <f t="shared" si="1"/>
        <v>61.5</v>
      </c>
      <c r="K14" s="12">
        <f>RANK(J14,J$3:J$29)</f>
        <v>17</v>
      </c>
      <c r="L14" t="str">
        <f t="shared" si="3"/>
        <v>不及格</v>
      </c>
    </row>
    <row r="15" spans="1:12">
      <c r="A15" s="1">
        <v>13</v>
      </c>
      <c r="B15" s="2" t="s">
        <v>8</v>
      </c>
      <c r="C15" s="3">
        <v>97</v>
      </c>
      <c r="D15" s="5">
        <v>65</v>
      </c>
      <c r="E15" s="6">
        <v>54</v>
      </c>
      <c r="F15" s="10">
        <v>92</v>
      </c>
      <c r="G15" s="7">
        <v>62</v>
      </c>
      <c r="H15" s="4">
        <v>77</v>
      </c>
      <c r="I15" s="8">
        <f t="shared" si="0"/>
        <v>447</v>
      </c>
      <c r="J15" s="2">
        <f t="shared" si="1"/>
        <v>74.5</v>
      </c>
      <c r="K15" s="12">
        <f t="shared" si="2"/>
        <v>8</v>
      </c>
      <c r="L15" t="str">
        <f t="shared" si="3"/>
        <v>不及格</v>
      </c>
    </row>
    <row r="16" spans="1:12">
      <c r="A16" s="1">
        <v>14</v>
      </c>
      <c r="B16" s="2" t="s">
        <v>9</v>
      </c>
      <c r="C16" s="3">
        <v>98</v>
      </c>
      <c r="D16" s="5">
        <v>54</v>
      </c>
      <c r="E16" s="6">
        <v>24</v>
      </c>
      <c r="F16" s="10">
        <v>25</v>
      </c>
      <c r="G16" s="7">
        <v>0</v>
      </c>
      <c r="H16" s="4">
        <v>107</v>
      </c>
      <c r="I16" s="8">
        <f t="shared" si="0"/>
        <v>308</v>
      </c>
      <c r="J16" s="2">
        <f t="shared" si="1"/>
        <v>51.333333333333336</v>
      </c>
      <c r="K16" s="12">
        <f t="shared" si="2"/>
        <v>24</v>
      </c>
      <c r="L16" t="str">
        <f t="shared" si="3"/>
        <v>不及格</v>
      </c>
    </row>
    <row r="17" spans="1:12">
      <c r="A17" s="1">
        <v>15</v>
      </c>
      <c r="B17" s="2" t="s">
        <v>10</v>
      </c>
      <c r="C17" s="3">
        <v>85</v>
      </c>
      <c r="D17" s="5">
        <v>20</v>
      </c>
      <c r="E17" s="6">
        <v>15</v>
      </c>
      <c r="F17" s="10">
        <v>52</v>
      </c>
      <c r="G17" s="7">
        <v>62</v>
      </c>
      <c r="H17" s="4">
        <v>100</v>
      </c>
      <c r="I17" s="8">
        <f t="shared" si="0"/>
        <v>334</v>
      </c>
      <c r="J17" s="2">
        <f t="shared" si="1"/>
        <v>55.666666666666664</v>
      </c>
      <c r="K17" s="12">
        <f t="shared" si="2"/>
        <v>22</v>
      </c>
      <c r="L17" t="str">
        <f t="shared" si="3"/>
        <v>不及格</v>
      </c>
    </row>
    <row r="18" spans="1:12">
      <c r="A18" s="1">
        <v>16</v>
      </c>
      <c r="B18" s="2" t="s">
        <v>11</v>
      </c>
      <c r="C18" s="3">
        <v>87</v>
      </c>
      <c r="D18" s="5">
        <v>65</v>
      </c>
      <c r="E18" s="6">
        <v>52</v>
      </c>
      <c r="F18" s="10">
        <v>82</v>
      </c>
      <c r="G18" s="7">
        <v>92</v>
      </c>
      <c r="H18" s="4">
        <v>97</v>
      </c>
      <c r="I18" s="8">
        <f t="shared" si="0"/>
        <v>475</v>
      </c>
      <c r="J18" s="2">
        <f t="shared" si="1"/>
        <v>79.166666666666671</v>
      </c>
      <c r="K18" s="12">
        <f t="shared" si="2"/>
        <v>3</v>
      </c>
      <c r="L18" t="str">
        <f t="shared" si="3"/>
        <v>不及格</v>
      </c>
    </row>
    <row r="19" spans="1:12">
      <c r="A19" s="1">
        <v>17</v>
      </c>
      <c r="B19" s="2" t="s">
        <v>12</v>
      </c>
      <c r="C19" s="3">
        <v>55</v>
      </c>
      <c r="D19" s="5">
        <v>99</v>
      </c>
      <c r="E19" s="6">
        <v>65</v>
      </c>
      <c r="F19" s="10">
        <v>62</v>
      </c>
      <c r="G19" s="7">
        <v>95</v>
      </c>
      <c r="H19" s="4">
        <v>100</v>
      </c>
      <c r="I19" s="8">
        <f t="shared" si="0"/>
        <v>476</v>
      </c>
      <c r="J19" s="2">
        <f t="shared" si="1"/>
        <v>79.333333333333329</v>
      </c>
      <c r="K19" s="12">
        <f t="shared" si="2"/>
        <v>2</v>
      </c>
      <c r="L19" t="str">
        <f t="shared" si="3"/>
        <v>及格</v>
      </c>
    </row>
    <row r="20" spans="1:12">
      <c r="A20" s="1">
        <v>18</v>
      </c>
      <c r="B20" s="2" t="s">
        <v>13</v>
      </c>
      <c r="C20" s="3">
        <v>69</v>
      </c>
      <c r="D20" s="5">
        <v>59</v>
      </c>
      <c r="E20" s="6">
        <v>59</v>
      </c>
      <c r="F20" s="10">
        <v>42</v>
      </c>
      <c r="G20" s="7">
        <v>82</v>
      </c>
      <c r="H20" s="4">
        <v>77</v>
      </c>
      <c r="I20" s="8">
        <f t="shared" si="0"/>
        <v>388</v>
      </c>
      <c r="J20" s="2">
        <f t="shared" si="1"/>
        <v>64.666666666666671</v>
      </c>
      <c r="K20" s="12">
        <f t="shared" si="2"/>
        <v>15</v>
      </c>
      <c r="L20" t="str">
        <f t="shared" si="3"/>
        <v>不及格</v>
      </c>
    </row>
    <row r="21" spans="1:12">
      <c r="A21" s="1">
        <v>19</v>
      </c>
      <c r="B21" s="2" t="s">
        <v>36</v>
      </c>
      <c r="C21" s="3">
        <v>63</v>
      </c>
      <c r="D21" s="5">
        <v>66</v>
      </c>
      <c r="E21" s="6">
        <v>58</v>
      </c>
      <c r="F21" s="10">
        <v>88</v>
      </c>
      <c r="G21" s="7">
        <v>96</v>
      </c>
      <c r="H21" s="4">
        <v>97</v>
      </c>
      <c r="I21" s="8">
        <f t="shared" si="0"/>
        <v>468</v>
      </c>
      <c r="J21" s="2">
        <f t="shared" si="1"/>
        <v>78</v>
      </c>
      <c r="K21" s="12">
        <f t="shared" si="2"/>
        <v>4</v>
      </c>
      <c r="L21" t="str">
        <f t="shared" si="3"/>
        <v>不及格</v>
      </c>
    </row>
    <row r="22" spans="1:12">
      <c r="A22" s="1">
        <v>20</v>
      </c>
      <c r="B22" s="2" t="s">
        <v>14</v>
      </c>
      <c r="C22" s="3">
        <v>88</v>
      </c>
      <c r="D22" s="5">
        <v>89</v>
      </c>
      <c r="E22" s="6">
        <v>74</v>
      </c>
      <c r="F22" s="10">
        <v>95</v>
      </c>
      <c r="G22" s="7">
        <v>62</v>
      </c>
      <c r="H22" s="4">
        <v>100</v>
      </c>
      <c r="I22" s="8">
        <f t="shared" si="0"/>
        <v>508</v>
      </c>
      <c r="J22" s="2">
        <f t="shared" si="1"/>
        <v>84.666666666666671</v>
      </c>
      <c r="K22" s="12">
        <f t="shared" si="2"/>
        <v>1</v>
      </c>
      <c r="L22" t="str">
        <f t="shared" si="3"/>
        <v>及格</v>
      </c>
    </row>
    <row r="23" spans="1:12">
      <c r="A23" s="1">
        <v>21</v>
      </c>
      <c r="B23" s="2" t="s">
        <v>15</v>
      </c>
      <c r="C23" s="3">
        <v>84</v>
      </c>
      <c r="D23" s="5">
        <v>58</v>
      </c>
      <c r="E23" s="6">
        <v>85</v>
      </c>
      <c r="F23" s="10">
        <v>47</v>
      </c>
      <c r="G23" s="7">
        <v>82</v>
      </c>
      <c r="H23" s="4">
        <v>100</v>
      </c>
      <c r="I23" s="8">
        <f t="shared" si="0"/>
        <v>456</v>
      </c>
      <c r="J23" s="2">
        <f t="shared" si="1"/>
        <v>76</v>
      </c>
      <c r="K23" s="12">
        <f t="shared" si="2"/>
        <v>7</v>
      </c>
      <c r="L23" t="str">
        <f t="shared" si="3"/>
        <v>及格</v>
      </c>
    </row>
    <row r="24" spans="1:12">
      <c r="A24" s="1">
        <v>22</v>
      </c>
      <c r="B24" s="2" t="s">
        <v>16</v>
      </c>
      <c r="C24" s="3">
        <v>52</v>
      </c>
      <c r="D24" s="5">
        <v>62</v>
      </c>
      <c r="E24" s="6">
        <v>48</v>
      </c>
      <c r="F24" s="10">
        <v>51</v>
      </c>
      <c r="G24" s="7">
        <v>88</v>
      </c>
      <c r="H24" s="4">
        <v>100</v>
      </c>
      <c r="I24" s="8">
        <f t="shared" si="0"/>
        <v>401</v>
      </c>
      <c r="J24" s="2">
        <f t="shared" si="1"/>
        <v>66.833333333333329</v>
      </c>
      <c r="K24" s="12">
        <f t="shared" si="2"/>
        <v>14</v>
      </c>
      <c r="L24" t="str">
        <f t="shared" si="3"/>
        <v>不及格</v>
      </c>
    </row>
    <row r="25" spans="1:12">
      <c r="A25" s="1">
        <v>23</v>
      </c>
      <c r="B25" s="2" t="s">
        <v>39</v>
      </c>
      <c r="C25" s="3">
        <v>57</v>
      </c>
      <c r="D25" s="5">
        <v>52</v>
      </c>
      <c r="E25" s="6">
        <v>15</v>
      </c>
      <c r="F25" s="10">
        <v>58</v>
      </c>
      <c r="G25" s="7">
        <v>89</v>
      </c>
      <c r="H25" s="4">
        <v>100</v>
      </c>
      <c r="I25" s="8">
        <f t="shared" si="0"/>
        <v>371</v>
      </c>
      <c r="J25" s="2">
        <f t="shared" si="1"/>
        <v>61.833333333333336</v>
      </c>
      <c r="K25" s="12">
        <f t="shared" si="2"/>
        <v>16</v>
      </c>
      <c r="L25" t="str">
        <f t="shared" si="3"/>
        <v>不及格</v>
      </c>
    </row>
    <row r="26" spans="1:12">
      <c r="A26" s="1">
        <v>24</v>
      </c>
      <c r="B26" s="2" t="s">
        <v>17</v>
      </c>
      <c r="C26" s="3">
        <v>59</v>
      </c>
      <c r="D26" s="5">
        <v>95</v>
      </c>
      <c r="E26" s="6">
        <v>87</v>
      </c>
      <c r="F26" s="10">
        <v>55</v>
      </c>
      <c r="G26" s="7">
        <v>95</v>
      </c>
      <c r="H26" s="4">
        <v>71</v>
      </c>
      <c r="I26" s="8">
        <f t="shared" si="0"/>
        <v>462</v>
      </c>
      <c r="J26" s="2">
        <f t="shared" si="1"/>
        <v>77</v>
      </c>
      <c r="K26" s="12">
        <f t="shared" si="2"/>
        <v>5</v>
      </c>
      <c r="L26" t="str">
        <f t="shared" si="3"/>
        <v>及格</v>
      </c>
    </row>
    <row r="27" spans="1:12">
      <c r="A27" s="1">
        <v>25</v>
      </c>
      <c r="B27" s="2" t="s">
        <v>37</v>
      </c>
      <c r="C27" s="3">
        <v>63</v>
      </c>
      <c r="D27" s="5">
        <v>65</v>
      </c>
      <c r="E27" s="6">
        <v>85</v>
      </c>
      <c r="F27" s="10">
        <v>58</v>
      </c>
      <c r="G27" s="7">
        <v>92</v>
      </c>
      <c r="H27" s="4">
        <v>71</v>
      </c>
      <c r="I27" s="8">
        <f t="shared" si="0"/>
        <v>434</v>
      </c>
      <c r="J27" s="2">
        <f t="shared" si="1"/>
        <v>72.333333333333329</v>
      </c>
      <c r="K27" s="12">
        <f t="shared" si="2"/>
        <v>10</v>
      </c>
      <c r="L27" t="str">
        <f t="shared" si="3"/>
        <v>及格</v>
      </c>
    </row>
    <row r="28" spans="1:12">
      <c r="A28" s="1">
        <v>26</v>
      </c>
      <c r="B28" s="2" t="s">
        <v>38</v>
      </c>
      <c r="C28" s="3">
        <v>22</v>
      </c>
      <c r="D28" s="5">
        <v>85</v>
      </c>
      <c r="E28" s="6">
        <v>89</v>
      </c>
      <c r="F28" s="10">
        <v>33</v>
      </c>
      <c r="G28" s="7">
        <v>56</v>
      </c>
      <c r="H28" s="4">
        <v>15</v>
      </c>
      <c r="I28" s="8">
        <f t="shared" si="0"/>
        <v>300</v>
      </c>
      <c r="J28" s="2">
        <f t="shared" si="1"/>
        <v>50</v>
      </c>
      <c r="K28" s="12">
        <f t="shared" si="2"/>
        <v>25</v>
      </c>
      <c r="L28" t="str">
        <f t="shared" si="3"/>
        <v>及格</v>
      </c>
    </row>
    <row r="29" spans="1:12">
      <c r="A29" s="1">
        <v>27</v>
      </c>
      <c r="B29" s="2" t="s">
        <v>18</v>
      </c>
      <c r="C29" s="3">
        <v>52</v>
      </c>
      <c r="D29" s="5">
        <v>32</v>
      </c>
      <c r="E29" s="6">
        <v>85</v>
      </c>
      <c r="F29" s="10">
        <v>85</v>
      </c>
      <c r="G29" s="7">
        <v>56</v>
      </c>
      <c r="H29" s="4">
        <v>15</v>
      </c>
      <c r="I29" s="8">
        <f t="shared" si="0"/>
        <v>325</v>
      </c>
      <c r="J29" s="2">
        <f t="shared" si="1"/>
        <v>54.166666666666664</v>
      </c>
      <c r="K29" s="12">
        <f t="shared" si="2"/>
        <v>23</v>
      </c>
      <c r="L29" t="str">
        <f t="shared" si="3"/>
        <v>及格</v>
      </c>
    </row>
  </sheetData>
  <autoFilter ref="A2:K30"/>
  <sortState ref="A3:K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K19" sqref="K19"/>
    </sheetView>
  </sheetViews>
  <sheetFormatPr defaultRowHeight="16.2"/>
  <cols>
    <col min="1" max="1" width="9.5546875" bestFit="1" customWidth="1"/>
  </cols>
  <sheetData>
    <row r="1" spans="1:5">
      <c r="A1" t="s">
        <v>40</v>
      </c>
    </row>
    <row r="2" spans="1:5">
      <c r="A2" t="s">
        <v>41</v>
      </c>
      <c r="B2" t="s">
        <v>2</v>
      </c>
      <c r="C2" t="s">
        <v>42</v>
      </c>
      <c r="D2" t="s">
        <v>43</v>
      </c>
      <c r="E2" t="s">
        <v>23</v>
      </c>
    </row>
    <row r="3" spans="1:5">
      <c r="A3">
        <v>1</v>
      </c>
      <c r="B3" t="str">
        <f>VLOOKUP($A3,工作表1!$A$2:$L$29,2,0)</f>
        <v>蛋頭</v>
      </c>
      <c r="C3">
        <f>VLOOKUP($A3,工作表1!$A$2:$L$29,3,0)</f>
        <v>50</v>
      </c>
      <c r="D3">
        <f>VLOOKUP($A3,工作表1!$A$2:$L$29,8,0)</f>
        <v>70</v>
      </c>
      <c r="E3">
        <f>VLOOKUP($A3,工作表1!$A$2:$L$29,7,0)</f>
        <v>50</v>
      </c>
    </row>
    <row r="4" spans="1:5">
      <c r="A4">
        <v>2</v>
      </c>
      <c r="B4" t="str">
        <f>VLOOKUP($A4,工作表1!A3:L30,2,0)</f>
        <v>軍軍==</v>
      </c>
      <c r="C4">
        <f>VLOOKUP($A4,工作表1!$A$2:$L$29,3,0)</f>
        <v>42</v>
      </c>
      <c r="D4">
        <f>VLOOKUP($A4,工作表1!$A$2:$L$29,8,0)</f>
        <v>77</v>
      </c>
      <c r="E4">
        <f>VLOOKUP($A4,工作表1!$A$2:$L$29,7,0)</f>
        <v>25</v>
      </c>
    </row>
    <row r="5" spans="1:5">
      <c r="A5">
        <v>3</v>
      </c>
      <c r="B5" t="str">
        <f>VLOOKUP($A5,工作表1!A4:L31,2,0)</f>
        <v>成凱</v>
      </c>
      <c r="C5">
        <f>VLOOKUP($A5,工作表1!$A$2:$L$29,3,0)</f>
        <v>35</v>
      </c>
      <c r="D5">
        <f>VLOOKUP($A5,工作表1!$A$2:$L$29,8,0)</f>
        <v>48</v>
      </c>
      <c r="E5">
        <f>VLOOKUP($A5,工作表1!$A$2:$L$29,7,0)</f>
        <v>55</v>
      </c>
    </row>
    <row r="6" spans="1:5">
      <c r="A6">
        <v>4</v>
      </c>
      <c r="B6" t="str">
        <f>VLOOKUP($A6,工作表1!A5:L32,2,0)</f>
        <v>傑尼龜</v>
      </c>
      <c r="C6">
        <f>VLOOKUP($A6,工作表1!$A$2:$L$29,3,0)</f>
        <v>39</v>
      </c>
      <c r="D6">
        <f>VLOOKUP($A6,工作表1!$A$2:$L$29,8,0)</f>
        <v>81</v>
      </c>
      <c r="E6">
        <f>VLOOKUP($A6,工作表1!$A$2:$L$29,7,0)</f>
        <v>62</v>
      </c>
    </row>
    <row r="7" spans="1:5">
      <c r="A7">
        <v>5</v>
      </c>
      <c r="B7" t="str">
        <f>VLOOKUP($A7,工作表1!A6:L33,2,0)</f>
        <v>獅子</v>
      </c>
      <c r="C7">
        <f>VLOOKUP($A7,工作表1!$A$2:$L$29,3,0)</f>
        <v>25</v>
      </c>
      <c r="D7">
        <f>VLOOKUP($A7,工作表1!$A$2:$L$29,8,0)</f>
        <v>48</v>
      </c>
      <c r="E7">
        <f>VLOOKUP($A7,工作表1!$A$2:$L$29,7,0)</f>
        <v>33</v>
      </c>
    </row>
    <row r="8" spans="1:5">
      <c r="A8">
        <v>6</v>
      </c>
      <c r="B8" t="str">
        <f>VLOOKUP($A8,工作表1!A7:L34,2,0)</f>
        <v>小夫</v>
      </c>
      <c r="C8">
        <f>VLOOKUP($A8,工作表1!$A$2:$L$29,3,0)</f>
        <v>75</v>
      </c>
      <c r="D8">
        <f>VLOOKUP($A8,工作表1!$A$2:$L$29,8,0)</f>
        <v>100</v>
      </c>
      <c r="E8">
        <f>VLOOKUP($A8,工作表1!$A$2:$L$29,7,0)</f>
        <v>66</v>
      </c>
    </row>
    <row r="9" spans="1:5">
      <c r="A9">
        <v>7</v>
      </c>
      <c r="B9" t="str">
        <f>VLOOKUP($A9,工作表1!A8:L35,2,0)</f>
        <v>魚尾紋</v>
      </c>
      <c r="C9">
        <f>VLOOKUP($A9,工作表1!$A$2:$L$29,3,0)</f>
        <v>85</v>
      </c>
      <c r="D9">
        <f>VLOOKUP($A9,工作表1!$A$2:$L$29,8,0)</f>
        <v>100</v>
      </c>
      <c r="E9">
        <f>VLOOKUP($A9,工作表1!$A$2:$L$29,7,0)</f>
        <v>33</v>
      </c>
    </row>
    <row r="10" spans="1:5">
      <c r="A10">
        <v>8</v>
      </c>
      <c r="B10" t="str">
        <f>VLOOKUP($A10,工作表1!A9:L36,2,0)</f>
        <v>阿嘎</v>
      </c>
      <c r="C10">
        <f>VLOOKUP($A10,工作表1!$A$2:$L$29,3,0)</f>
        <v>95</v>
      </c>
      <c r="D10">
        <f>VLOOKUP($A10,工作表1!$A$2:$L$29,8,0)</f>
        <v>70</v>
      </c>
      <c r="E10">
        <f>VLOOKUP($A10,工作表1!$A$2:$L$29,7,0)</f>
        <v>88</v>
      </c>
    </row>
    <row r="11" spans="1:5">
      <c r="A11">
        <v>9</v>
      </c>
      <c r="B11" t="str">
        <f>VLOOKUP($A11,工作表1!A10:L37,2,0)</f>
        <v>鼻孔</v>
      </c>
      <c r="C11">
        <f>VLOOKUP($A11,工作表1!$A$2:$L$29,3,0)</f>
        <v>66</v>
      </c>
      <c r="D11">
        <f>VLOOKUP($A11,工作表1!$A$2:$L$29,8,0)</f>
        <v>100</v>
      </c>
      <c r="E11">
        <f>VLOOKUP($A11,工作表1!$A$2:$L$29,7,0)</f>
        <v>95</v>
      </c>
    </row>
    <row r="12" spans="1:5">
      <c r="A12">
        <v>10</v>
      </c>
      <c r="B12" t="str">
        <f>VLOOKUP($A12,工作表1!A11:L38,2,0)</f>
        <v>大聲公</v>
      </c>
      <c r="C12">
        <f>VLOOKUP($A12,工作表1!$A$2:$L$29,3,0)</f>
        <v>99</v>
      </c>
      <c r="D12">
        <f>VLOOKUP($A12,工作表1!$A$2:$L$29,8,0)</f>
        <v>107</v>
      </c>
      <c r="E12">
        <f>VLOOKUP($A12,工作表1!$A$2:$L$29,7,0)</f>
        <v>55</v>
      </c>
    </row>
    <row r="13" spans="1:5">
      <c r="A13">
        <v>11</v>
      </c>
      <c r="B13" t="str">
        <f>VLOOKUP($A13,工作表1!A12:L39,2,0)</f>
        <v>小矮人</v>
      </c>
      <c r="C13">
        <f>VLOOKUP($A13,工作表1!$A$2:$L$29,3,0)</f>
        <v>33</v>
      </c>
      <c r="D13">
        <f>VLOOKUP($A13,工作表1!$A$2:$L$29,8,0)</f>
        <v>100</v>
      </c>
      <c r="E13">
        <f>VLOOKUP($A13,工作表1!$A$2:$L$29,7,0)</f>
        <v>95</v>
      </c>
    </row>
    <row r="14" spans="1:5">
      <c r="A14">
        <v>12</v>
      </c>
      <c r="B14" t="str">
        <f>VLOOKUP($A14,工作表1!A13:L40,2,0)</f>
        <v>炸毛兄</v>
      </c>
      <c r="C14">
        <f>VLOOKUP($A14,工作表1!$A$2:$L$29,3,0)</f>
        <v>20</v>
      </c>
      <c r="D14">
        <f>VLOOKUP($A14,工作表1!$A$2:$L$29,8,0)</f>
        <v>15</v>
      </c>
      <c r="E14">
        <f>VLOOKUP($A14,工作表1!$A$2:$L$29,7,0)</f>
        <v>92</v>
      </c>
    </row>
    <row r="15" spans="1:5">
      <c r="A15">
        <v>13</v>
      </c>
      <c r="B15" t="str">
        <f>VLOOKUP($A15,工作表1!A14:L41,2,0)</f>
        <v>含鹵蛋</v>
      </c>
      <c r="C15">
        <f>VLOOKUP($A15,工作表1!$A$2:$L$29,3,0)</f>
        <v>97</v>
      </c>
      <c r="D15">
        <f>VLOOKUP($A15,工作表1!$A$2:$L$29,8,0)</f>
        <v>77</v>
      </c>
      <c r="E15">
        <f>VLOOKUP($A15,工作表1!$A$2:$L$29,7,0)</f>
        <v>62</v>
      </c>
    </row>
    <row r="16" spans="1:5">
      <c r="A16">
        <v>14</v>
      </c>
      <c r="B16" t="str">
        <f>VLOOKUP($A16,工作表1!A15:L42,2,0)</f>
        <v>鄭皇帝</v>
      </c>
      <c r="C16">
        <f>VLOOKUP($A16,工作表1!$A$2:$L$29,3,0)</f>
        <v>98</v>
      </c>
      <c r="D16">
        <f>VLOOKUP($A16,工作表1!$A$2:$L$29,8,0)</f>
        <v>107</v>
      </c>
      <c r="E16">
        <f>VLOOKUP($A16,工作表1!$A$2:$L$29,7,0)</f>
        <v>0</v>
      </c>
    </row>
    <row r="17" spans="1:5">
      <c r="A17">
        <v>15</v>
      </c>
      <c r="B17" t="str">
        <f>VLOOKUP($A17,工作表1!A16:L43,2,0)</f>
        <v>謝哲</v>
      </c>
      <c r="C17">
        <f>VLOOKUP($A17,工作表1!$A$2:$L$29,3,0)</f>
        <v>85</v>
      </c>
      <c r="D17">
        <f>VLOOKUP($A17,工作表1!$A$2:$L$29,8,0)</f>
        <v>100</v>
      </c>
      <c r="E17">
        <f>VLOOKUP($A17,工作表1!$A$2:$L$29,7,0)</f>
        <v>62</v>
      </c>
    </row>
    <row r="18" spans="1:5">
      <c r="A18">
        <v>16</v>
      </c>
      <c r="B18" t="str">
        <f>VLOOKUP($A18,工作表1!A17:L44,2,0)</f>
        <v>姚明</v>
      </c>
      <c r="C18">
        <f>VLOOKUP($A18,工作表1!$A$2:$L$29,3,0)</f>
        <v>87</v>
      </c>
      <c r="D18">
        <f>VLOOKUP($A18,工作表1!$A$2:$L$29,8,0)</f>
        <v>97</v>
      </c>
      <c r="E18">
        <f>VLOOKUP($A18,工作表1!$A$2:$L$29,7,0)</f>
        <v>92</v>
      </c>
    </row>
    <row r="19" spans="1:5">
      <c r="A19">
        <v>17</v>
      </c>
      <c r="B19" t="str">
        <f>VLOOKUP($A19,工作表1!A18:L45,2,0)</f>
        <v>眼神殺</v>
      </c>
      <c r="C19">
        <f>VLOOKUP($A19,工作表1!$A$2:$L$29,3,0)</f>
        <v>55</v>
      </c>
      <c r="D19">
        <f>VLOOKUP($A19,工作表1!$A$2:$L$29,8,0)</f>
        <v>100</v>
      </c>
      <c r="E19">
        <f>VLOOKUP($A19,工作表1!$A$2:$L$29,7,0)</f>
        <v>95</v>
      </c>
    </row>
    <row r="20" spans="1:5">
      <c r="A20">
        <v>18</v>
      </c>
      <c r="B20" t="str">
        <f>VLOOKUP($A20,工作表1!A19:L46,2,0)</f>
        <v>負面姐</v>
      </c>
      <c r="C20">
        <f>VLOOKUP($A20,工作表1!$A$2:$L$29,3,0)</f>
        <v>69</v>
      </c>
      <c r="D20">
        <f>VLOOKUP($A20,工作表1!$A$2:$L$29,8,0)</f>
        <v>77</v>
      </c>
      <c r="E20">
        <f>VLOOKUP($A20,工作表1!$A$2:$L$29,7,0)</f>
        <v>82</v>
      </c>
    </row>
    <row r="21" spans="1:5">
      <c r="A21">
        <v>19</v>
      </c>
      <c r="B21" t="str">
        <f>VLOOKUP($A21,工作表1!A20:L47,2,0)</f>
        <v>狒狒</v>
      </c>
      <c r="C21">
        <f>VLOOKUP($A21,工作表1!$A$2:$L$29,3,0)</f>
        <v>63</v>
      </c>
      <c r="D21">
        <f>VLOOKUP($A21,工作表1!$A$2:$L$29,8,0)</f>
        <v>97</v>
      </c>
      <c r="E21">
        <f>VLOOKUP($A21,工作表1!$A$2:$L$29,7,0)</f>
        <v>96</v>
      </c>
    </row>
    <row r="22" spans="1:5">
      <c r="A22">
        <v>20</v>
      </c>
      <c r="B22" t="str">
        <f>VLOOKUP($A22,工作表1!A21:L48,2,0)</f>
        <v>寶貝</v>
      </c>
      <c r="C22">
        <f>VLOOKUP($A22,工作表1!$A$2:$L$29,3,0)</f>
        <v>88</v>
      </c>
      <c r="D22">
        <f>VLOOKUP($A22,工作表1!$A$2:$L$29,8,0)</f>
        <v>100</v>
      </c>
      <c r="E22">
        <f>VLOOKUP($A22,工作表1!$A$2:$L$29,7,0)</f>
        <v>62</v>
      </c>
    </row>
    <row r="23" spans="1:5">
      <c r="A23">
        <v>21</v>
      </c>
      <c r="B23" t="str">
        <f>VLOOKUP($A23,工作表1!A22:L49,2,0)</f>
        <v>魚魚</v>
      </c>
      <c r="C23">
        <f>VLOOKUP($A23,工作表1!$A$2:$L$29,3,0)</f>
        <v>84</v>
      </c>
      <c r="D23">
        <f>VLOOKUP($A23,工作表1!$A$2:$L$29,8,0)</f>
        <v>100</v>
      </c>
      <c r="E23">
        <f>VLOOKUP($A23,工作表1!$A$2:$L$29,7,0)</f>
        <v>82</v>
      </c>
    </row>
    <row r="24" spans="1:5">
      <c r="A24">
        <v>22</v>
      </c>
      <c r="B24" t="str">
        <f>VLOOKUP($A24,工作表1!A23:L50,2,0)</f>
        <v>妹啊</v>
      </c>
      <c r="C24">
        <f>VLOOKUP($A24,工作表1!$A$2:$L$29,3,0)</f>
        <v>52</v>
      </c>
      <c r="D24">
        <f>VLOOKUP($A24,工作表1!$A$2:$L$29,8,0)</f>
        <v>100</v>
      </c>
      <c r="E24">
        <f>VLOOKUP($A24,工作表1!$A$2:$L$29,7,0)</f>
        <v>88</v>
      </c>
    </row>
    <row r="25" spans="1:5">
      <c r="A25">
        <v>23</v>
      </c>
      <c r="B25" t="str">
        <f>VLOOKUP($A25,工作表1!A24:L51,2,0)</f>
        <v>我的騷包</v>
      </c>
      <c r="C25">
        <f>VLOOKUP($A25,工作表1!$A$2:$L$29,3,0)</f>
        <v>57</v>
      </c>
      <c r="D25">
        <f>VLOOKUP($A25,工作表1!$A$2:$L$29,8,0)</f>
        <v>100</v>
      </c>
      <c r="E25">
        <f>VLOOKUP($A25,工作表1!$A$2:$L$29,7,0)</f>
        <v>89</v>
      </c>
    </row>
    <row r="26" spans="1:5">
      <c r="A26">
        <v>24</v>
      </c>
      <c r="B26" t="str">
        <f>VLOOKUP($A26,工作表1!A25:L52,2,0)</f>
        <v>勇士</v>
      </c>
      <c r="C26">
        <f>VLOOKUP($A26,工作表1!$A$2:$L$29,3,0)</f>
        <v>59</v>
      </c>
      <c r="D26">
        <f>VLOOKUP($A26,工作表1!$A$2:$L$29,8,0)</f>
        <v>71</v>
      </c>
      <c r="E26">
        <f>VLOOKUP($A26,工作表1!$A$2:$L$29,7,0)</f>
        <v>95</v>
      </c>
    </row>
    <row r="27" spans="1:5">
      <c r="A27">
        <v>25</v>
      </c>
      <c r="B27" t="str">
        <f>VLOOKUP($A27,工作表1!A26:L53,2,0)</f>
        <v>躁鬱症</v>
      </c>
      <c r="C27">
        <f>VLOOKUP($A27,工作表1!$A$2:$L$29,3,0)</f>
        <v>63</v>
      </c>
      <c r="D27">
        <f>VLOOKUP($A27,工作表1!$A$2:$L$29,8,0)</f>
        <v>71</v>
      </c>
      <c r="E27">
        <f>VLOOKUP($A27,工作表1!$A$2:$L$29,7,0)</f>
        <v>92</v>
      </c>
    </row>
    <row r="28" spans="1:5">
      <c r="A28">
        <v>26</v>
      </c>
      <c r="B28" t="str">
        <f>VLOOKUP($A28,工作表1!A27:L54,2,0)</f>
        <v>班長</v>
      </c>
      <c r="C28">
        <f>VLOOKUP($A28,工作表1!$A$2:$L$29,3,0)</f>
        <v>22</v>
      </c>
      <c r="D28">
        <f>VLOOKUP($A28,工作表1!$A$2:$L$29,8,0)</f>
        <v>15</v>
      </c>
      <c r="E28">
        <f>VLOOKUP($A28,工作表1!$A$2:$L$29,7,0)</f>
        <v>56</v>
      </c>
    </row>
    <row r="29" spans="1:5">
      <c r="A29">
        <v>27</v>
      </c>
      <c r="B29" t="str">
        <f>VLOOKUP($A29,工作表1!A28:L55,2,0)</f>
        <v>長腿</v>
      </c>
      <c r="C29">
        <f>VLOOKUP($A29,工作表1!$A$2:$L$29,3,0)</f>
        <v>52</v>
      </c>
      <c r="D29">
        <f>VLOOKUP($A29,工作表1!$A$2:$L$29,8,0)</f>
        <v>15</v>
      </c>
      <c r="E29">
        <f>VLOOKUP($A29,工作表1!$A$2:$L$29,7,0)</f>
        <v>56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2018-12-11T06:44:26Z</dcterms:created>
  <dcterms:modified xsi:type="dcterms:W3CDTF">2019-04-30T07:10:35Z</dcterms:modified>
</cp:coreProperties>
</file>