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25\"/>
    </mc:Choice>
  </mc:AlternateContent>
  <bookViews>
    <workbookView xWindow="0" yWindow="0" windowWidth="19200" windowHeight="11550" activeTab="1"/>
  </bookViews>
  <sheets>
    <sheet name="工作表1" sheetId="1" r:id="rId1"/>
    <sheet name="工作表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E3" i="3"/>
  <c r="D3" i="3"/>
  <c r="C3" i="3"/>
  <c r="F25" i="3" l="1"/>
  <c r="G25" i="3" s="1"/>
  <c r="F21" i="3"/>
  <c r="G21" i="3" s="1"/>
  <c r="F17" i="3"/>
  <c r="G17" i="3" s="1"/>
  <c r="F13" i="3"/>
  <c r="G13" i="3" s="1"/>
  <c r="F9" i="3"/>
  <c r="G9" i="3" s="1"/>
  <c r="F5" i="3"/>
  <c r="G5" i="3" s="1"/>
  <c r="F28" i="3"/>
  <c r="G28" i="3" s="1"/>
  <c r="F24" i="3"/>
  <c r="G24" i="3" s="1"/>
  <c r="F20" i="3"/>
  <c r="G20" i="3" s="1"/>
  <c r="F16" i="3"/>
  <c r="G16" i="3" s="1"/>
  <c r="F12" i="3"/>
  <c r="G12" i="3" s="1"/>
  <c r="F8" i="3"/>
  <c r="G8" i="3" s="1"/>
  <c r="F4" i="3"/>
  <c r="G4" i="3" s="1"/>
  <c r="F3" i="3"/>
  <c r="G3" i="3" s="1"/>
  <c r="F27" i="3"/>
  <c r="G27" i="3" s="1"/>
  <c r="F23" i="3"/>
  <c r="G23" i="3" s="1"/>
  <c r="F19" i="3"/>
  <c r="G19" i="3" s="1"/>
  <c r="F15" i="3"/>
  <c r="G15" i="3" s="1"/>
  <c r="F11" i="3"/>
  <c r="G11" i="3" s="1"/>
  <c r="F7" i="3"/>
  <c r="G7" i="3" s="1"/>
  <c r="F26" i="3"/>
  <c r="G26" i="3" s="1"/>
  <c r="F22" i="3"/>
  <c r="G22" i="3" s="1"/>
  <c r="F18" i="3"/>
  <c r="G18" i="3" s="1"/>
  <c r="F14" i="3"/>
  <c r="G14" i="3" s="1"/>
  <c r="F10" i="3"/>
  <c r="G10" i="3" s="1"/>
  <c r="F6" i="3"/>
  <c r="G6" i="3" s="1"/>
  <c r="J11" i="1"/>
  <c r="K11" i="1"/>
  <c r="J17" i="1"/>
  <c r="K17" i="1"/>
  <c r="J21" i="1"/>
  <c r="K21" i="1"/>
  <c r="J14" i="1"/>
  <c r="K14" i="1"/>
  <c r="J10" i="1"/>
  <c r="K10" i="1"/>
  <c r="J12" i="1"/>
  <c r="K12" i="1"/>
  <c r="J6" i="1"/>
  <c r="K6" i="1"/>
  <c r="J9" i="1"/>
  <c r="K9" i="1"/>
  <c r="J15" i="1"/>
  <c r="K15" i="1"/>
  <c r="J13" i="1"/>
  <c r="K13" i="1"/>
  <c r="J25" i="1"/>
  <c r="K25" i="1"/>
  <c r="J24" i="1"/>
  <c r="K24" i="1"/>
  <c r="J22" i="1"/>
  <c r="K22" i="1"/>
  <c r="J27" i="1"/>
  <c r="K27" i="1"/>
  <c r="J16" i="1"/>
  <c r="K16" i="1"/>
  <c r="J7" i="1"/>
  <c r="K7" i="1"/>
  <c r="J18" i="1"/>
  <c r="K18" i="1"/>
  <c r="J4" i="1"/>
  <c r="K4" i="1"/>
  <c r="J28" i="1"/>
  <c r="K28" i="1"/>
  <c r="J20" i="1"/>
  <c r="K20" i="1"/>
  <c r="J23" i="1"/>
  <c r="K23" i="1"/>
  <c r="J5" i="1"/>
  <c r="K5" i="1"/>
  <c r="J3" i="1"/>
  <c r="K3" i="1"/>
  <c r="J26" i="1"/>
  <c r="K26" i="1"/>
  <c r="J19" i="1"/>
  <c r="K19" i="1"/>
  <c r="K8" i="1"/>
  <c r="J8" i="1"/>
</calcChain>
</file>

<file path=xl/sharedStrings.xml><?xml version="1.0" encoding="utf-8"?>
<sst xmlns="http://schemas.openxmlformats.org/spreadsheetml/2006/main" count="75" uniqueCount="43">
  <si>
    <t>安順國中104學年度第2學期108第1次定期考成績表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</si>
  <si>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</si>
  <si>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</si>
  <si>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</si>
  <si>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</si>
  <si>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生物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</si>
  <si>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</si>
  <si>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</si>
  <si>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</si>
  <si>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</si>
  <si>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</si>
  <si>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</si>
  <si>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陣雨</t>
    <phoneticPr fontId="1" type="noConversion"/>
  </si>
  <si>
    <t>瑞軒</t>
    <phoneticPr fontId="1" type="noConversion"/>
  </si>
  <si>
    <t>童偉</t>
    <phoneticPr fontId="1" type="noConversion"/>
  </si>
  <si>
    <t>已成</t>
    <phoneticPr fontId="1" type="noConversion"/>
  </si>
  <si>
    <t>是凱</t>
    <phoneticPr fontId="1" type="noConversion"/>
  </si>
  <si>
    <t>奕凱</t>
    <phoneticPr fontId="1" type="noConversion"/>
  </si>
  <si>
    <t>冠宏</t>
    <phoneticPr fontId="1" type="noConversion"/>
  </si>
  <si>
    <t>於任</t>
    <phoneticPr fontId="1" type="noConversion"/>
  </si>
  <si>
    <t>菌引</t>
    <phoneticPr fontId="1" type="noConversion"/>
  </si>
  <si>
    <t>與倫</t>
    <phoneticPr fontId="1" type="noConversion"/>
  </si>
  <si>
    <t>家駿</t>
    <phoneticPr fontId="1" type="noConversion"/>
  </si>
  <si>
    <t>湧泉</t>
    <phoneticPr fontId="1" type="noConversion"/>
  </si>
  <si>
    <t>凱恩</t>
    <phoneticPr fontId="1" type="noConversion"/>
  </si>
  <si>
    <t>嘉宏</t>
    <phoneticPr fontId="1" type="noConversion"/>
  </si>
  <si>
    <t>小強</t>
    <phoneticPr fontId="1" type="noConversion"/>
  </si>
  <si>
    <t>議庭</t>
    <phoneticPr fontId="1" type="noConversion"/>
  </si>
  <si>
    <t>靜茹</t>
    <phoneticPr fontId="1" type="noConversion"/>
  </si>
  <si>
    <t>亞萍</t>
    <phoneticPr fontId="1" type="noConversion"/>
  </si>
  <si>
    <t>軒如</t>
    <phoneticPr fontId="1" type="noConversion"/>
  </si>
  <si>
    <t>運營</t>
    <phoneticPr fontId="1" type="noConversion"/>
  </si>
  <si>
    <t>詩玲</t>
    <phoneticPr fontId="1" type="noConversion"/>
  </si>
  <si>
    <t>方於</t>
    <phoneticPr fontId="1" type="noConversion"/>
  </si>
  <si>
    <t>以真</t>
    <phoneticPr fontId="1" type="noConversion"/>
  </si>
  <si>
    <t>亭茲</t>
    <phoneticPr fontId="1" type="noConversion"/>
  </si>
  <si>
    <t>瀅淳</t>
    <phoneticPr fontId="1" type="noConversion"/>
  </si>
  <si>
    <t>軒憶</t>
    <phoneticPr fontId="1" type="noConversion"/>
  </si>
  <si>
    <t>英文</t>
    <phoneticPr fontId="1" type="noConversion"/>
  </si>
  <si>
    <t>加權計分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</si>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</sst>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C8" sqref="C8"/>
    </sheetView>
  </sheetViews>
  <sheetFormatPr defaultRowHeight="16.5" x14ac:dyDescent="0.25"/>
  <cols>
    <col min="1" max="13" width="4.25" customWidth="1"/>
  </cols>
  <sheetData>
    <row r="1" spans="1:12" ht="18.75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.75" customHeight="1" x14ac:dyDescent="0.25">
      <c r="A2" t="s">
        <v>1</v>
      </c>
      <c r="B2" s="2" t="s">
        <v>2</v>
      </c>
      <c r="C2" s="4" t="s">
        <v>3</v>
      </c>
      <c r="D2" s="3" t="s">
        <v>4</v>
      </c>
      <c r="E2" s="1" t="s">
        <v>5</v>
      </c>
      <c r="F2" s="5" t="s">
        <v>6</v>
      </c>
      <c r="G2" s="5" t="s">
        <v>7</v>
      </c>
      <c r="H2" s="5" t="s">
        <v>8</v>
      </c>
      <c r="I2" s="5" t="s">
        <v>38</v>
      </c>
      <c r="J2" s="5" t="s">
        <v>9</v>
      </c>
      <c r="K2" s="5" t="s">
        <v>10</v>
      </c>
      <c r="L2" s="1" t="s">
        <v>11</v>
      </c>
    </row>
    <row r="3" spans="1:12" x14ac:dyDescent="0.25">
      <c r="A3">
        <v>25</v>
      </c>
      <c r="B3" s="2" t="s">
        <v>35</v>
      </c>
      <c r="C3" s="4">
        <v>100</v>
      </c>
      <c r="D3" s="3">
        <v>99</v>
      </c>
      <c r="E3" s="1">
        <v>97</v>
      </c>
      <c r="F3" s="5">
        <v>95</v>
      </c>
      <c r="G3" s="5">
        <v>100</v>
      </c>
      <c r="H3" s="5">
        <v>94</v>
      </c>
      <c r="I3" s="5">
        <v>99</v>
      </c>
      <c r="J3" s="5">
        <f t="shared" ref="J3:J28" si="0">SUM(C3:I3)</f>
        <v>684</v>
      </c>
      <c r="K3" s="5">
        <f t="shared" ref="K3:K28" si="1">AVERAGE(C3:I3)</f>
        <v>97.714285714285708</v>
      </c>
      <c r="L3" s="6">
        <v>1</v>
      </c>
    </row>
    <row r="4" spans="1:12" x14ac:dyDescent="0.25">
      <c r="A4">
        <v>20</v>
      </c>
      <c r="B4" s="2" t="s">
        <v>28</v>
      </c>
      <c r="C4" s="4">
        <v>100</v>
      </c>
      <c r="D4" s="3">
        <v>99</v>
      </c>
      <c r="E4" s="1">
        <v>100</v>
      </c>
      <c r="F4" s="5">
        <v>97</v>
      </c>
      <c r="G4" s="5">
        <v>94</v>
      </c>
      <c r="H4" s="5">
        <v>48</v>
      </c>
      <c r="I4" s="5">
        <v>98</v>
      </c>
      <c r="J4" s="5">
        <f t="shared" si="0"/>
        <v>636</v>
      </c>
      <c r="K4" s="5">
        <f t="shared" si="1"/>
        <v>90.857142857142861</v>
      </c>
      <c r="L4" s="6">
        <v>2</v>
      </c>
    </row>
    <row r="5" spans="1:12" x14ac:dyDescent="0.25">
      <c r="A5">
        <v>24</v>
      </c>
      <c r="B5" s="2" t="s">
        <v>34</v>
      </c>
      <c r="C5" s="4">
        <v>99</v>
      </c>
      <c r="D5" s="3">
        <v>98</v>
      </c>
      <c r="E5" s="1">
        <v>80</v>
      </c>
      <c r="F5" s="5">
        <v>54</v>
      </c>
      <c r="G5" s="5">
        <v>94</v>
      </c>
      <c r="H5" s="5">
        <v>89</v>
      </c>
      <c r="I5" s="5">
        <v>59</v>
      </c>
      <c r="J5" s="5">
        <f t="shared" si="0"/>
        <v>573</v>
      </c>
      <c r="K5" s="5">
        <f t="shared" si="1"/>
        <v>81.857142857142861</v>
      </c>
      <c r="L5" s="6">
        <v>3</v>
      </c>
    </row>
    <row r="6" spans="1:12" x14ac:dyDescent="0.25">
      <c r="A6">
        <v>8</v>
      </c>
      <c r="B6" s="2" t="s">
        <v>19</v>
      </c>
      <c r="C6" s="4">
        <v>80</v>
      </c>
      <c r="D6" s="3">
        <v>70</v>
      </c>
      <c r="E6" s="1">
        <v>60</v>
      </c>
      <c r="F6" s="5">
        <v>50</v>
      </c>
      <c r="G6" s="5">
        <v>92</v>
      </c>
      <c r="H6" s="5">
        <v>94</v>
      </c>
      <c r="I6" s="5">
        <v>85</v>
      </c>
      <c r="J6" s="5">
        <f t="shared" si="0"/>
        <v>531</v>
      </c>
      <c r="K6" s="5">
        <f t="shared" si="1"/>
        <v>75.857142857142861</v>
      </c>
      <c r="L6" s="6">
        <v>4</v>
      </c>
    </row>
    <row r="7" spans="1:12" x14ac:dyDescent="0.25">
      <c r="A7">
        <v>17</v>
      </c>
      <c r="B7" s="2" t="s">
        <v>30</v>
      </c>
      <c r="C7" s="4">
        <v>70</v>
      </c>
      <c r="D7" s="3">
        <v>80</v>
      </c>
      <c r="E7" s="1">
        <v>60</v>
      </c>
      <c r="F7" s="5">
        <v>60</v>
      </c>
      <c r="G7" s="5">
        <v>69</v>
      </c>
      <c r="H7" s="5">
        <v>89</v>
      </c>
      <c r="I7" s="5">
        <v>78</v>
      </c>
      <c r="J7" s="5">
        <f t="shared" si="0"/>
        <v>506</v>
      </c>
      <c r="K7" s="5">
        <f t="shared" si="1"/>
        <v>72.285714285714292</v>
      </c>
      <c r="L7" s="6">
        <v>5</v>
      </c>
    </row>
    <row r="8" spans="1:12" x14ac:dyDescent="0.25">
      <c r="A8">
        <v>1</v>
      </c>
      <c r="B8" s="2" t="s">
        <v>12</v>
      </c>
      <c r="C8" s="4">
        <v>10</v>
      </c>
      <c r="D8" s="3">
        <v>100</v>
      </c>
      <c r="E8" s="1">
        <v>80</v>
      </c>
      <c r="F8" s="5">
        <v>70</v>
      </c>
      <c r="G8" s="5">
        <v>41</v>
      </c>
      <c r="H8" s="5">
        <v>89</v>
      </c>
      <c r="I8" s="5">
        <v>45</v>
      </c>
      <c r="J8" s="5">
        <f t="shared" si="0"/>
        <v>435</v>
      </c>
      <c r="K8" s="5">
        <f t="shared" si="1"/>
        <v>62.142857142857146</v>
      </c>
      <c r="L8" s="6">
        <v>6</v>
      </c>
    </row>
    <row r="9" spans="1:12" x14ac:dyDescent="0.25">
      <c r="A9">
        <v>9</v>
      </c>
      <c r="B9" s="2" t="s">
        <v>20</v>
      </c>
      <c r="C9" s="4">
        <v>90</v>
      </c>
      <c r="D9" s="3">
        <v>80</v>
      </c>
      <c r="E9" s="1">
        <v>70</v>
      </c>
      <c r="F9" s="5">
        <v>60</v>
      </c>
      <c r="G9" s="5">
        <v>63</v>
      </c>
      <c r="H9" s="5">
        <v>15</v>
      </c>
      <c r="I9" s="5">
        <v>48</v>
      </c>
      <c r="J9" s="5">
        <f t="shared" si="0"/>
        <v>426</v>
      </c>
      <c r="K9" s="5">
        <f t="shared" si="1"/>
        <v>60.857142857142854</v>
      </c>
      <c r="L9" s="6">
        <v>7</v>
      </c>
    </row>
    <row r="10" spans="1:12" x14ac:dyDescent="0.25">
      <c r="A10">
        <v>6</v>
      </c>
      <c r="B10" s="2" t="s">
        <v>17</v>
      </c>
      <c r="C10" s="4">
        <v>60</v>
      </c>
      <c r="D10" s="3">
        <v>50</v>
      </c>
      <c r="E10" s="1">
        <v>40</v>
      </c>
      <c r="F10" s="5">
        <v>30</v>
      </c>
      <c r="G10" s="5">
        <v>85</v>
      </c>
      <c r="H10" s="5">
        <v>95</v>
      </c>
      <c r="I10" s="5">
        <v>54</v>
      </c>
      <c r="J10" s="5">
        <f t="shared" si="0"/>
        <v>414</v>
      </c>
      <c r="K10" s="5">
        <f t="shared" si="1"/>
        <v>59.142857142857146</v>
      </c>
      <c r="L10" s="6">
        <v>8</v>
      </c>
    </row>
    <row r="11" spans="1:12" x14ac:dyDescent="0.25">
      <c r="A11">
        <v>2</v>
      </c>
      <c r="B11" s="2" t="s">
        <v>13</v>
      </c>
      <c r="C11" s="4">
        <v>20</v>
      </c>
      <c r="D11" s="3">
        <v>10</v>
      </c>
      <c r="E11" s="1">
        <v>90</v>
      </c>
      <c r="F11" s="5">
        <v>80</v>
      </c>
      <c r="G11" s="5">
        <v>54</v>
      </c>
      <c r="H11" s="5">
        <v>48</v>
      </c>
      <c r="I11" s="5">
        <v>98</v>
      </c>
      <c r="J11" s="5">
        <f t="shared" si="0"/>
        <v>400</v>
      </c>
      <c r="K11" s="5">
        <f t="shared" si="1"/>
        <v>57.142857142857146</v>
      </c>
      <c r="L11" s="6">
        <v>9</v>
      </c>
    </row>
    <row r="12" spans="1:12" x14ac:dyDescent="0.25">
      <c r="A12">
        <v>7</v>
      </c>
      <c r="B12" s="2" t="s">
        <v>18</v>
      </c>
      <c r="C12" s="4">
        <v>70</v>
      </c>
      <c r="D12" s="3">
        <v>60</v>
      </c>
      <c r="E12" s="1">
        <v>50</v>
      </c>
      <c r="F12" s="5">
        <v>40</v>
      </c>
      <c r="G12" s="5">
        <v>41</v>
      </c>
      <c r="H12" s="5">
        <v>75</v>
      </c>
      <c r="I12" s="5">
        <v>62</v>
      </c>
      <c r="J12" s="5">
        <f t="shared" si="0"/>
        <v>398</v>
      </c>
      <c r="K12" s="5">
        <f t="shared" si="1"/>
        <v>56.857142857142854</v>
      </c>
      <c r="L12" s="6">
        <v>10</v>
      </c>
    </row>
    <row r="13" spans="1:12" x14ac:dyDescent="0.25">
      <c r="A13">
        <v>11</v>
      </c>
      <c r="B13" s="2" t="s">
        <v>22</v>
      </c>
      <c r="C13" s="4">
        <v>10</v>
      </c>
      <c r="D13" s="3">
        <v>20</v>
      </c>
      <c r="E13" s="1">
        <v>90</v>
      </c>
      <c r="F13" s="5">
        <v>80</v>
      </c>
      <c r="G13" s="5">
        <v>64</v>
      </c>
      <c r="H13" s="5">
        <v>79</v>
      </c>
      <c r="I13" s="5">
        <v>25</v>
      </c>
      <c r="J13" s="5">
        <f t="shared" si="0"/>
        <v>368</v>
      </c>
      <c r="K13" s="5">
        <f t="shared" si="1"/>
        <v>52.571428571428569</v>
      </c>
      <c r="L13" s="6">
        <v>11</v>
      </c>
    </row>
    <row r="14" spans="1:12" x14ac:dyDescent="0.25">
      <c r="A14">
        <v>5</v>
      </c>
      <c r="B14" s="2" t="s">
        <v>16</v>
      </c>
      <c r="C14" s="4">
        <v>50</v>
      </c>
      <c r="D14" s="3">
        <v>40</v>
      </c>
      <c r="E14" s="1">
        <v>30</v>
      </c>
      <c r="F14" s="5">
        <v>20</v>
      </c>
      <c r="G14" s="5">
        <v>65</v>
      </c>
      <c r="H14" s="5">
        <v>48</v>
      </c>
      <c r="I14" s="5">
        <v>87</v>
      </c>
      <c r="J14" s="5">
        <f t="shared" si="0"/>
        <v>340</v>
      </c>
      <c r="K14" s="5">
        <f t="shared" si="1"/>
        <v>48.571428571428569</v>
      </c>
      <c r="L14" s="6">
        <v>12</v>
      </c>
    </row>
    <row r="15" spans="1:12" x14ac:dyDescent="0.25">
      <c r="A15">
        <v>10</v>
      </c>
      <c r="B15" s="2" t="s">
        <v>21</v>
      </c>
      <c r="C15" s="4">
        <v>0</v>
      </c>
      <c r="D15" s="3">
        <v>10</v>
      </c>
      <c r="E15" s="1">
        <v>80</v>
      </c>
      <c r="F15" s="5">
        <v>70</v>
      </c>
      <c r="G15" s="5">
        <v>73</v>
      </c>
      <c r="H15" s="5">
        <v>48</v>
      </c>
      <c r="I15" s="5">
        <v>56</v>
      </c>
      <c r="J15" s="5">
        <f t="shared" si="0"/>
        <v>337</v>
      </c>
      <c r="K15" s="5">
        <f t="shared" si="1"/>
        <v>48.142857142857146</v>
      </c>
      <c r="L15" s="6">
        <v>13</v>
      </c>
    </row>
    <row r="16" spans="1:12" x14ac:dyDescent="0.25">
      <c r="A16">
        <v>16</v>
      </c>
      <c r="B16" s="2" t="s">
        <v>27</v>
      </c>
      <c r="C16" s="4">
        <v>60</v>
      </c>
      <c r="D16" s="3">
        <v>70</v>
      </c>
      <c r="E16" s="1">
        <v>50</v>
      </c>
      <c r="F16" s="5">
        <v>50</v>
      </c>
      <c r="G16" s="5">
        <v>48</v>
      </c>
      <c r="H16" s="5">
        <v>45</v>
      </c>
      <c r="I16" s="5">
        <v>14</v>
      </c>
      <c r="J16" s="5">
        <f t="shared" si="0"/>
        <v>337</v>
      </c>
      <c r="K16" s="5">
        <f t="shared" si="1"/>
        <v>48.142857142857146</v>
      </c>
      <c r="L16" s="6">
        <v>14</v>
      </c>
    </row>
    <row r="17" spans="1:12" x14ac:dyDescent="0.25">
      <c r="A17">
        <v>3</v>
      </c>
      <c r="B17" s="2" t="s">
        <v>14</v>
      </c>
      <c r="C17" s="4">
        <v>30</v>
      </c>
      <c r="D17" s="3">
        <v>20</v>
      </c>
      <c r="E17" s="1">
        <v>10</v>
      </c>
      <c r="F17" s="5">
        <v>90</v>
      </c>
      <c r="G17" s="5">
        <v>62</v>
      </c>
      <c r="H17" s="5">
        <v>51</v>
      </c>
      <c r="I17" s="5">
        <v>65</v>
      </c>
      <c r="J17" s="5">
        <f t="shared" si="0"/>
        <v>328</v>
      </c>
      <c r="K17" s="5">
        <f t="shared" si="1"/>
        <v>46.857142857142854</v>
      </c>
      <c r="L17" s="6">
        <v>15</v>
      </c>
    </row>
    <row r="18" spans="1:12" x14ac:dyDescent="0.25">
      <c r="A18">
        <v>19</v>
      </c>
      <c r="B18" s="2" t="s">
        <v>29</v>
      </c>
      <c r="C18" s="4">
        <v>9</v>
      </c>
      <c r="D18" s="3">
        <v>10</v>
      </c>
      <c r="E18" s="1">
        <v>8</v>
      </c>
      <c r="F18" s="5">
        <v>80</v>
      </c>
      <c r="G18" s="5">
        <v>78</v>
      </c>
      <c r="H18" s="5">
        <v>75</v>
      </c>
      <c r="I18" s="5">
        <v>45</v>
      </c>
      <c r="J18" s="5">
        <f t="shared" si="0"/>
        <v>305</v>
      </c>
      <c r="K18" s="5">
        <f t="shared" si="1"/>
        <v>43.571428571428569</v>
      </c>
      <c r="L18" s="6">
        <v>16</v>
      </c>
    </row>
    <row r="19" spans="1:12" x14ac:dyDescent="0.25">
      <c r="A19">
        <v>27</v>
      </c>
      <c r="B19" s="2" t="s">
        <v>37</v>
      </c>
      <c r="C19" s="4">
        <v>20</v>
      </c>
      <c r="D19" s="3">
        <v>20</v>
      </c>
      <c r="E19" s="1">
        <v>50</v>
      </c>
      <c r="F19" s="5">
        <v>52</v>
      </c>
      <c r="G19" s="5">
        <v>75</v>
      </c>
      <c r="H19" s="5">
        <v>35</v>
      </c>
      <c r="I19" s="5">
        <v>51</v>
      </c>
      <c r="J19" s="5">
        <f t="shared" si="0"/>
        <v>303</v>
      </c>
      <c r="K19" s="5">
        <f t="shared" si="1"/>
        <v>43.285714285714285</v>
      </c>
      <c r="L19" s="6">
        <v>17</v>
      </c>
    </row>
    <row r="20" spans="1:12" x14ac:dyDescent="0.25">
      <c r="A20">
        <v>22</v>
      </c>
      <c r="B20" s="2" t="s">
        <v>32</v>
      </c>
      <c r="C20" s="4">
        <v>20</v>
      </c>
      <c r="D20" s="3">
        <v>20</v>
      </c>
      <c r="E20" s="1">
        <v>20</v>
      </c>
      <c r="F20" s="5">
        <v>20</v>
      </c>
      <c r="G20" s="5">
        <v>80</v>
      </c>
      <c r="H20" s="5">
        <v>98</v>
      </c>
      <c r="I20" s="5">
        <v>32</v>
      </c>
      <c r="J20" s="5">
        <f t="shared" si="0"/>
        <v>290</v>
      </c>
      <c r="K20" s="5">
        <f t="shared" si="1"/>
        <v>41.428571428571431</v>
      </c>
      <c r="L20" s="6">
        <v>18</v>
      </c>
    </row>
    <row r="21" spans="1:12" x14ac:dyDescent="0.25">
      <c r="A21">
        <v>4</v>
      </c>
      <c r="B21" s="2" t="s">
        <v>15</v>
      </c>
      <c r="C21" s="4">
        <v>40</v>
      </c>
      <c r="D21" s="3">
        <v>30</v>
      </c>
      <c r="E21" s="1">
        <v>20</v>
      </c>
      <c r="F21" s="5">
        <v>10</v>
      </c>
      <c r="G21" s="5">
        <v>87</v>
      </c>
      <c r="H21" s="5">
        <v>63</v>
      </c>
      <c r="I21" s="5">
        <v>32</v>
      </c>
      <c r="J21" s="5">
        <f t="shared" si="0"/>
        <v>282</v>
      </c>
      <c r="K21" s="5">
        <f t="shared" si="1"/>
        <v>40.285714285714285</v>
      </c>
      <c r="L21" s="6">
        <v>19</v>
      </c>
    </row>
    <row r="22" spans="1:12" x14ac:dyDescent="0.25">
      <c r="A22">
        <v>14</v>
      </c>
      <c r="B22" s="2" t="s">
        <v>25</v>
      </c>
      <c r="C22" s="4">
        <v>4</v>
      </c>
      <c r="D22" s="3">
        <v>50</v>
      </c>
      <c r="E22" s="1">
        <v>30</v>
      </c>
      <c r="F22" s="5">
        <v>30</v>
      </c>
      <c r="G22" s="5">
        <v>62</v>
      </c>
      <c r="H22" s="5">
        <v>45</v>
      </c>
      <c r="I22" s="5">
        <v>56</v>
      </c>
      <c r="J22" s="5">
        <f t="shared" si="0"/>
        <v>277</v>
      </c>
      <c r="K22" s="5">
        <f t="shared" si="1"/>
        <v>39.571428571428569</v>
      </c>
      <c r="L22" s="6">
        <v>20</v>
      </c>
    </row>
    <row r="23" spans="1:12" x14ac:dyDescent="0.25">
      <c r="A23">
        <v>23</v>
      </c>
      <c r="B23" s="2" t="s">
        <v>33</v>
      </c>
      <c r="C23" s="4">
        <v>30</v>
      </c>
      <c r="D23" s="3">
        <v>30</v>
      </c>
      <c r="E23" s="1">
        <v>30</v>
      </c>
      <c r="F23" s="5">
        <v>23</v>
      </c>
      <c r="G23" s="5">
        <v>21</v>
      </c>
      <c r="H23" s="5">
        <v>45</v>
      </c>
      <c r="I23" s="5">
        <v>84</v>
      </c>
      <c r="J23" s="5">
        <f t="shared" si="0"/>
        <v>263</v>
      </c>
      <c r="K23" s="5">
        <f t="shared" si="1"/>
        <v>37.571428571428569</v>
      </c>
      <c r="L23" s="6">
        <v>21</v>
      </c>
    </row>
    <row r="24" spans="1:12" x14ac:dyDescent="0.25">
      <c r="A24">
        <v>13</v>
      </c>
      <c r="B24" s="2" t="s">
        <v>24</v>
      </c>
      <c r="C24" s="4">
        <v>30</v>
      </c>
      <c r="D24" s="3">
        <v>40</v>
      </c>
      <c r="E24" s="1">
        <v>20</v>
      </c>
      <c r="F24" s="5">
        <v>20</v>
      </c>
      <c r="G24" s="5">
        <v>48</v>
      </c>
      <c r="H24" s="5">
        <v>15</v>
      </c>
      <c r="I24" s="5">
        <v>89</v>
      </c>
      <c r="J24" s="5">
        <f t="shared" si="0"/>
        <v>262</v>
      </c>
      <c r="K24" s="5">
        <f t="shared" si="1"/>
        <v>37.428571428571431</v>
      </c>
      <c r="L24" s="6">
        <v>22</v>
      </c>
    </row>
    <row r="25" spans="1:12" x14ac:dyDescent="0.25">
      <c r="A25">
        <v>12</v>
      </c>
      <c r="B25" s="2" t="s">
        <v>23</v>
      </c>
      <c r="C25" s="4">
        <v>20</v>
      </c>
      <c r="D25" s="3">
        <v>30</v>
      </c>
      <c r="E25" s="1">
        <v>10</v>
      </c>
      <c r="F25" s="5">
        <v>10</v>
      </c>
      <c r="G25" s="5">
        <v>91</v>
      </c>
      <c r="H25" s="5">
        <v>62</v>
      </c>
      <c r="I25" s="5">
        <v>14</v>
      </c>
      <c r="J25" s="5">
        <f t="shared" si="0"/>
        <v>237</v>
      </c>
      <c r="K25" s="5">
        <f t="shared" si="1"/>
        <v>33.857142857142854</v>
      </c>
      <c r="L25" s="6">
        <v>23</v>
      </c>
    </row>
    <row r="26" spans="1:12" x14ac:dyDescent="0.25">
      <c r="A26">
        <v>26</v>
      </c>
      <c r="B26" s="2" t="s">
        <v>36</v>
      </c>
      <c r="C26" s="4">
        <v>10</v>
      </c>
      <c r="D26" s="3">
        <v>10</v>
      </c>
      <c r="E26" s="1">
        <v>10</v>
      </c>
      <c r="F26" s="5">
        <v>40</v>
      </c>
      <c r="G26" s="5">
        <v>45</v>
      </c>
      <c r="H26" s="5">
        <v>12</v>
      </c>
      <c r="I26" s="5">
        <v>98</v>
      </c>
      <c r="J26" s="5">
        <f t="shared" si="0"/>
        <v>225</v>
      </c>
      <c r="K26" s="5">
        <f t="shared" si="1"/>
        <v>32.142857142857146</v>
      </c>
      <c r="L26" s="6">
        <v>24</v>
      </c>
    </row>
    <row r="27" spans="1:12" x14ac:dyDescent="0.25">
      <c r="A27">
        <v>15</v>
      </c>
      <c r="B27" s="2" t="s">
        <v>26</v>
      </c>
      <c r="C27" s="4">
        <v>50</v>
      </c>
      <c r="D27" s="3">
        <v>60</v>
      </c>
      <c r="E27" s="1">
        <v>4</v>
      </c>
      <c r="F27" s="5">
        <v>40</v>
      </c>
      <c r="G27" s="5">
        <v>20</v>
      </c>
      <c r="H27" s="5">
        <v>16</v>
      </c>
      <c r="I27" s="5">
        <v>32</v>
      </c>
      <c r="J27" s="5">
        <f t="shared" si="0"/>
        <v>222</v>
      </c>
      <c r="K27" s="5">
        <f t="shared" si="1"/>
        <v>31.714285714285715</v>
      </c>
      <c r="L27" s="6">
        <v>25</v>
      </c>
    </row>
    <row r="28" spans="1:12" ht="25.5" customHeight="1" x14ac:dyDescent="0.25">
      <c r="A28">
        <v>21</v>
      </c>
      <c r="B28" s="2" t="s">
        <v>31</v>
      </c>
      <c r="C28" s="4">
        <v>10</v>
      </c>
      <c r="D28" s="3">
        <v>10</v>
      </c>
      <c r="E28" s="1">
        <v>10</v>
      </c>
      <c r="F28" s="5">
        <v>10</v>
      </c>
      <c r="G28" s="5">
        <v>40</v>
      </c>
      <c r="H28" s="5">
        <v>65</v>
      </c>
      <c r="I28" s="5">
        <v>65</v>
      </c>
      <c r="J28" s="5">
        <f t="shared" si="0"/>
        <v>210</v>
      </c>
      <c r="K28" s="5">
        <f t="shared" si="1"/>
        <v>30</v>
      </c>
      <c r="L28" s="6">
        <v>26</v>
      </c>
    </row>
    <row r="29" spans="1:12" ht="25.5" customHeight="1" x14ac:dyDescent="0.25"/>
  </sheetData>
  <sortState ref="A3:L28">
    <sortCondition ref="L3:L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K9" sqref="K9"/>
    </sheetView>
  </sheetViews>
  <sheetFormatPr defaultRowHeight="16.5" x14ac:dyDescent="0.25"/>
  <sheetData>
    <row r="1" spans="1:9" ht="18.75" customHeight="1" x14ac:dyDescent="0.25">
      <c r="A1" s="7" t="s">
        <v>0</v>
      </c>
      <c r="B1" s="7"/>
      <c r="C1" s="7"/>
      <c r="D1" s="7"/>
      <c r="E1" s="7"/>
    </row>
    <row r="2" spans="1:9" ht="18.75" customHeight="1" x14ac:dyDescent="0.25">
      <c r="A2" t="s">
        <v>1</v>
      </c>
      <c r="B2" s="2" t="s">
        <v>2</v>
      </c>
      <c r="C2" s="3" t="s">
        <v>4</v>
      </c>
      <c r="D2" s="1" t="s">
        <v>5</v>
      </c>
      <c r="E2" s="5" t="s">
        <v>38</v>
      </c>
      <c r="F2" t="s">
        <v>39</v>
      </c>
      <c r="G2" t="s">
        <v>40</v>
      </c>
      <c r="H2" t="s">
        <v>41</v>
      </c>
      <c r="I2" t="s">
        <v>42</v>
      </c>
    </row>
    <row r="3" spans="1:9" x14ac:dyDescent="0.25">
      <c r="A3">
        <v>1</v>
      </c>
      <c r="B3" s="2" t="s">
        <v>12</v>
      </c>
      <c r="C3" s="3">
        <f>VLOOKUP($A3,工作表1!$A:$L,4,0)</f>
        <v>100</v>
      </c>
      <c r="D3" s="3">
        <f>VLOOKUP($A3,工作表1!$A:$L,5,0)</f>
        <v>80</v>
      </c>
      <c r="E3" s="3">
        <f>VLOOKUP($A3,工作表1!$A:$L,9,0)</f>
        <v>45</v>
      </c>
      <c r="F3">
        <f t="shared" ref="F3:F28" si="0">C3*5+D3*3+E3*2</f>
        <v>830</v>
      </c>
      <c r="G3">
        <f t="shared" ref="G3:G28" si="1">F3/10</f>
        <v>83</v>
      </c>
      <c r="H3">
        <f>VLOOKUP($A3,工作表1!$A:$L,12,0)</f>
        <v>6</v>
      </c>
      <c r="I3">
        <v>4</v>
      </c>
    </row>
    <row r="4" spans="1:9" x14ac:dyDescent="0.25">
      <c r="A4">
        <v>2</v>
      </c>
      <c r="B4" s="2" t="s">
        <v>13</v>
      </c>
      <c r="C4" s="3">
        <f>VLOOKUP($A4,工作表1!$A:$L,4,0)</f>
        <v>10</v>
      </c>
      <c r="D4" s="3">
        <f>VLOOKUP($A4,工作表1!$A:$L,5,0)</f>
        <v>90</v>
      </c>
      <c r="E4" s="3">
        <f>VLOOKUP($A4,工作表1!$A:$L,9,0)</f>
        <v>98</v>
      </c>
      <c r="F4">
        <f t="shared" si="0"/>
        <v>516</v>
      </c>
      <c r="G4">
        <f t="shared" si="1"/>
        <v>51.6</v>
      </c>
      <c r="H4">
        <f>VLOOKUP($A4,工作表1!$A:$L,12,0)</f>
        <v>9</v>
      </c>
      <c r="I4">
        <v>10</v>
      </c>
    </row>
    <row r="5" spans="1:9" x14ac:dyDescent="0.25">
      <c r="A5">
        <v>3</v>
      </c>
      <c r="B5" s="2" t="s">
        <v>14</v>
      </c>
      <c r="C5" s="3">
        <f>VLOOKUP($A5,工作表1!$A:$L,4,0)</f>
        <v>20</v>
      </c>
      <c r="D5" s="3">
        <f>VLOOKUP($A5,工作表1!$A:$L,5,0)</f>
        <v>10</v>
      </c>
      <c r="E5" s="3">
        <f>VLOOKUP($A5,工作表1!$A:$L,9,0)</f>
        <v>65</v>
      </c>
      <c r="F5">
        <f t="shared" si="0"/>
        <v>260</v>
      </c>
      <c r="G5">
        <f t="shared" si="1"/>
        <v>26</v>
      </c>
      <c r="H5">
        <f>VLOOKUP($A5,工作表1!$A:$L,12,0)</f>
        <v>15</v>
      </c>
      <c r="I5">
        <v>22</v>
      </c>
    </row>
    <row r="6" spans="1:9" x14ac:dyDescent="0.25">
      <c r="A6">
        <v>4</v>
      </c>
      <c r="B6" s="2" t="s">
        <v>15</v>
      </c>
      <c r="C6" s="3">
        <f>VLOOKUP($A6,工作表1!$A:$L,4,0)</f>
        <v>30</v>
      </c>
      <c r="D6" s="3">
        <f>VLOOKUP($A6,工作表1!$A:$L,5,0)</f>
        <v>20</v>
      </c>
      <c r="E6" s="3">
        <f>VLOOKUP($A6,工作表1!$A:$L,9,0)</f>
        <v>32</v>
      </c>
      <c r="F6">
        <f t="shared" si="0"/>
        <v>274</v>
      </c>
      <c r="G6">
        <f t="shared" si="1"/>
        <v>27.4</v>
      </c>
      <c r="H6">
        <f>VLOOKUP($A6,工作表1!$A:$L,12,0)</f>
        <v>19</v>
      </c>
      <c r="I6">
        <v>21</v>
      </c>
    </row>
    <row r="7" spans="1:9" x14ac:dyDescent="0.25">
      <c r="A7">
        <v>5</v>
      </c>
      <c r="B7" s="2" t="s">
        <v>16</v>
      </c>
      <c r="C7" s="3">
        <f>VLOOKUP($A7,工作表1!$A:$L,4,0)</f>
        <v>40</v>
      </c>
      <c r="D7" s="3">
        <f>VLOOKUP($A7,工作表1!$A:$L,5,0)</f>
        <v>30</v>
      </c>
      <c r="E7" s="3">
        <f>VLOOKUP($A7,工作表1!$A:$L,9,0)</f>
        <v>87</v>
      </c>
      <c r="F7">
        <f t="shared" si="0"/>
        <v>464</v>
      </c>
      <c r="G7">
        <f t="shared" si="1"/>
        <v>46.4</v>
      </c>
      <c r="H7">
        <f>VLOOKUP($A7,工作表1!$A:$L,12,0)</f>
        <v>12</v>
      </c>
      <c r="I7">
        <v>12</v>
      </c>
    </row>
    <row r="8" spans="1:9" x14ac:dyDescent="0.25">
      <c r="A8">
        <v>6</v>
      </c>
      <c r="B8" s="2" t="s">
        <v>17</v>
      </c>
      <c r="C8" s="3">
        <f>VLOOKUP($A8,工作表1!$A:$L,4,0)</f>
        <v>50</v>
      </c>
      <c r="D8" s="3">
        <f>VLOOKUP($A8,工作表1!$A:$L,5,0)</f>
        <v>40</v>
      </c>
      <c r="E8" s="3">
        <f>VLOOKUP($A8,工作表1!$A:$L,9,0)</f>
        <v>54</v>
      </c>
      <c r="F8">
        <f t="shared" si="0"/>
        <v>478</v>
      </c>
      <c r="G8">
        <f t="shared" si="1"/>
        <v>47.8</v>
      </c>
      <c r="H8">
        <f>VLOOKUP($A8,工作表1!$A:$L,12,0)</f>
        <v>8</v>
      </c>
      <c r="I8">
        <v>11</v>
      </c>
    </row>
    <row r="9" spans="1:9" x14ac:dyDescent="0.25">
      <c r="A9">
        <v>7</v>
      </c>
      <c r="B9" s="2" t="s">
        <v>18</v>
      </c>
      <c r="C9" s="3">
        <f>VLOOKUP($A9,工作表1!$A:$L,4,0)</f>
        <v>60</v>
      </c>
      <c r="D9" s="3">
        <f>VLOOKUP($A9,工作表1!$A:$L,5,0)</f>
        <v>50</v>
      </c>
      <c r="E9" s="3">
        <f>VLOOKUP($A9,工作表1!$A:$L,9,0)</f>
        <v>62</v>
      </c>
      <c r="F9">
        <f t="shared" si="0"/>
        <v>574</v>
      </c>
      <c r="G9">
        <f t="shared" si="1"/>
        <v>57.4</v>
      </c>
      <c r="H9">
        <f>VLOOKUP($A9,工作表1!$A:$L,12,0)</f>
        <v>10</v>
      </c>
      <c r="I9">
        <v>8</v>
      </c>
    </row>
    <row r="10" spans="1:9" x14ac:dyDescent="0.25">
      <c r="A10">
        <v>8</v>
      </c>
      <c r="B10" s="2" t="s">
        <v>19</v>
      </c>
      <c r="C10" s="3">
        <f>VLOOKUP($A10,工作表1!$A:$L,4,0)</f>
        <v>70</v>
      </c>
      <c r="D10" s="3">
        <f>VLOOKUP($A10,工作表1!$A:$L,5,0)</f>
        <v>60</v>
      </c>
      <c r="E10" s="3">
        <f>VLOOKUP($A10,工作表1!$A:$L,9,0)</f>
        <v>85</v>
      </c>
      <c r="F10">
        <f t="shared" si="0"/>
        <v>700</v>
      </c>
      <c r="G10">
        <f t="shared" si="1"/>
        <v>70</v>
      </c>
      <c r="H10">
        <f>VLOOKUP($A10,工作表1!$A:$L,12,0)</f>
        <v>4</v>
      </c>
      <c r="I10">
        <v>7</v>
      </c>
    </row>
    <row r="11" spans="1:9" x14ac:dyDescent="0.25">
      <c r="A11">
        <v>9</v>
      </c>
      <c r="B11" s="2" t="s">
        <v>20</v>
      </c>
      <c r="C11" s="3">
        <f>VLOOKUP($A11,工作表1!$A:$L,4,0)</f>
        <v>80</v>
      </c>
      <c r="D11" s="3">
        <f>VLOOKUP($A11,工作表1!$A:$L,5,0)</f>
        <v>70</v>
      </c>
      <c r="E11" s="3">
        <f>VLOOKUP($A11,工作表1!$A:$L,9,0)</f>
        <v>48</v>
      </c>
      <c r="F11">
        <f t="shared" si="0"/>
        <v>706</v>
      </c>
      <c r="G11">
        <f t="shared" si="1"/>
        <v>70.599999999999994</v>
      </c>
      <c r="H11">
        <f>VLOOKUP($A11,工作表1!$A:$L,12,0)</f>
        <v>7</v>
      </c>
      <c r="I11">
        <v>6</v>
      </c>
    </row>
    <row r="12" spans="1:9" x14ac:dyDescent="0.25">
      <c r="A12">
        <v>10</v>
      </c>
      <c r="B12" s="2" t="s">
        <v>21</v>
      </c>
      <c r="C12" s="3">
        <f>VLOOKUP($A12,工作表1!$A:$L,4,0)</f>
        <v>10</v>
      </c>
      <c r="D12" s="3">
        <f>VLOOKUP($A12,工作表1!$A:$L,5,0)</f>
        <v>80</v>
      </c>
      <c r="E12" s="3">
        <f>VLOOKUP($A12,工作表1!$A:$L,9,0)</f>
        <v>56</v>
      </c>
      <c r="F12">
        <f t="shared" si="0"/>
        <v>402</v>
      </c>
      <c r="G12">
        <f t="shared" si="1"/>
        <v>40.200000000000003</v>
      </c>
      <c r="H12">
        <f>VLOOKUP($A12,工作表1!$A:$L,12,0)</f>
        <v>13</v>
      </c>
      <c r="I12">
        <v>17</v>
      </c>
    </row>
    <row r="13" spans="1:9" x14ac:dyDescent="0.25">
      <c r="A13">
        <v>11</v>
      </c>
      <c r="B13" s="2" t="s">
        <v>22</v>
      </c>
      <c r="C13" s="3">
        <f>VLOOKUP($A13,工作表1!$A:$L,4,0)</f>
        <v>20</v>
      </c>
      <c r="D13" s="3">
        <f>VLOOKUP($A13,工作表1!$A:$L,5,0)</f>
        <v>90</v>
      </c>
      <c r="E13" s="3">
        <f>VLOOKUP($A13,工作表1!$A:$L,9,0)</f>
        <v>25</v>
      </c>
      <c r="F13">
        <f t="shared" si="0"/>
        <v>420</v>
      </c>
      <c r="G13">
        <f t="shared" si="1"/>
        <v>42</v>
      </c>
      <c r="H13">
        <f>VLOOKUP($A13,工作表1!$A:$L,12,0)</f>
        <v>11</v>
      </c>
      <c r="I13">
        <v>15</v>
      </c>
    </row>
    <row r="14" spans="1:9" x14ac:dyDescent="0.25">
      <c r="A14">
        <v>12</v>
      </c>
      <c r="B14" s="2" t="s">
        <v>23</v>
      </c>
      <c r="C14" s="3">
        <f>VLOOKUP($A14,工作表1!$A:$L,4,0)</f>
        <v>30</v>
      </c>
      <c r="D14" s="3">
        <f>VLOOKUP($A14,工作表1!$A:$L,5,0)</f>
        <v>10</v>
      </c>
      <c r="E14" s="3">
        <f>VLOOKUP($A14,工作表1!$A:$L,9,0)</f>
        <v>14</v>
      </c>
      <c r="F14">
        <f t="shared" si="0"/>
        <v>208</v>
      </c>
      <c r="G14">
        <f t="shared" si="1"/>
        <v>20.8</v>
      </c>
      <c r="H14">
        <f>VLOOKUP($A14,工作表1!$A:$L,12,0)</f>
        <v>23</v>
      </c>
      <c r="I14">
        <v>25</v>
      </c>
    </row>
    <row r="15" spans="1:9" x14ac:dyDescent="0.25">
      <c r="A15">
        <v>13</v>
      </c>
      <c r="B15" s="2" t="s">
        <v>24</v>
      </c>
      <c r="C15" s="3">
        <f>VLOOKUP($A15,工作表1!$A:$L,4,0)</f>
        <v>40</v>
      </c>
      <c r="D15" s="3">
        <f>VLOOKUP($A15,工作表1!$A:$L,5,0)</f>
        <v>20</v>
      </c>
      <c r="E15" s="3">
        <f>VLOOKUP($A15,工作表1!$A:$L,9,0)</f>
        <v>89</v>
      </c>
      <c r="F15">
        <f t="shared" si="0"/>
        <v>438</v>
      </c>
      <c r="G15">
        <f t="shared" si="1"/>
        <v>43.8</v>
      </c>
      <c r="H15">
        <f>VLOOKUP($A15,工作表1!$A:$L,12,0)</f>
        <v>22</v>
      </c>
      <c r="I15">
        <v>14</v>
      </c>
    </row>
    <row r="16" spans="1:9" x14ac:dyDescent="0.25">
      <c r="A16">
        <v>14</v>
      </c>
      <c r="B16" s="2" t="s">
        <v>25</v>
      </c>
      <c r="C16" s="3">
        <f>VLOOKUP($A16,工作表1!$A:$L,4,0)</f>
        <v>50</v>
      </c>
      <c r="D16" s="3">
        <f>VLOOKUP($A16,工作表1!$A:$L,5,0)</f>
        <v>30</v>
      </c>
      <c r="E16" s="3">
        <f>VLOOKUP($A16,工作表1!$A:$L,9,0)</f>
        <v>56</v>
      </c>
      <c r="F16">
        <f t="shared" si="0"/>
        <v>452</v>
      </c>
      <c r="G16">
        <f t="shared" si="1"/>
        <v>45.2</v>
      </c>
      <c r="H16">
        <f>VLOOKUP($A16,工作表1!$A:$L,12,0)</f>
        <v>20</v>
      </c>
      <c r="I16">
        <v>13</v>
      </c>
    </row>
    <row r="17" spans="1:9" x14ac:dyDescent="0.25">
      <c r="A17">
        <v>15</v>
      </c>
      <c r="B17" s="2" t="s">
        <v>26</v>
      </c>
      <c r="C17" s="3">
        <f>VLOOKUP($A17,工作表1!$A:$L,4,0)</f>
        <v>60</v>
      </c>
      <c r="D17" s="3">
        <f>VLOOKUP($A17,工作表1!$A:$L,5,0)</f>
        <v>4</v>
      </c>
      <c r="E17" s="3">
        <f>VLOOKUP($A17,工作表1!$A:$L,9,0)</f>
        <v>32</v>
      </c>
      <c r="F17">
        <f t="shared" si="0"/>
        <v>376</v>
      </c>
      <c r="G17">
        <f t="shared" si="1"/>
        <v>37.6</v>
      </c>
      <c r="H17">
        <f>VLOOKUP($A17,工作表1!$A:$L,12,0)</f>
        <v>25</v>
      </c>
      <c r="I17">
        <v>18</v>
      </c>
    </row>
    <row r="18" spans="1:9" x14ac:dyDescent="0.25">
      <c r="A18">
        <v>16</v>
      </c>
      <c r="B18" s="2" t="s">
        <v>27</v>
      </c>
      <c r="C18" s="3">
        <f>VLOOKUP($A18,工作表1!$A:$L,4,0)</f>
        <v>70</v>
      </c>
      <c r="D18" s="3">
        <f>VLOOKUP($A18,工作表1!$A:$L,5,0)</f>
        <v>50</v>
      </c>
      <c r="E18" s="3">
        <f>VLOOKUP($A18,工作表1!$A:$L,9,0)</f>
        <v>14</v>
      </c>
      <c r="F18">
        <f t="shared" si="0"/>
        <v>528</v>
      </c>
      <c r="G18">
        <f t="shared" si="1"/>
        <v>52.8</v>
      </c>
      <c r="H18">
        <f>VLOOKUP($A18,工作表1!$A:$L,12,0)</f>
        <v>14</v>
      </c>
      <c r="I18">
        <v>9</v>
      </c>
    </row>
    <row r="19" spans="1:9" x14ac:dyDescent="0.25">
      <c r="A19">
        <v>17</v>
      </c>
      <c r="B19" s="2" t="s">
        <v>30</v>
      </c>
      <c r="C19" s="3">
        <f>VLOOKUP($A19,工作表1!$A:$L,4,0)</f>
        <v>80</v>
      </c>
      <c r="D19" s="3">
        <f>VLOOKUP($A19,工作表1!$A:$L,5,0)</f>
        <v>60</v>
      </c>
      <c r="E19" s="3">
        <f>VLOOKUP($A19,工作表1!$A:$L,9,0)</f>
        <v>78</v>
      </c>
      <c r="F19">
        <f t="shared" si="0"/>
        <v>736</v>
      </c>
      <c r="G19">
        <f t="shared" si="1"/>
        <v>73.599999999999994</v>
      </c>
      <c r="H19">
        <f>VLOOKUP($A19,工作表1!$A:$L,12,0)</f>
        <v>5</v>
      </c>
      <c r="I19">
        <v>5</v>
      </c>
    </row>
    <row r="20" spans="1:9" x14ac:dyDescent="0.25">
      <c r="A20">
        <v>19</v>
      </c>
      <c r="B20" s="2" t="s">
        <v>29</v>
      </c>
      <c r="C20" s="3">
        <f>VLOOKUP($A20,工作表1!$A:$L,4,0)</f>
        <v>10</v>
      </c>
      <c r="D20" s="3">
        <f>VLOOKUP($A20,工作表1!$A:$L,5,0)</f>
        <v>8</v>
      </c>
      <c r="E20" s="3">
        <f>VLOOKUP($A20,工作表1!$A:$L,9,0)</f>
        <v>45</v>
      </c>
      <c r="F20">
        <f t="shared" si="0"/>
        <v>164</v>
      </c>
      <c r="G20">
        <f t="shared" si="1"/>
        <v>16.399999999999999</v>
      </c>
      <c r="H20">
        <f>VLOOKUP($A20,工作表1!$A:$L,12,0)</f>
        <v>16</v>
      </c>
      <c r="I20">
        <v>26</v>
      </c>
    </row>
    <row r="21" spans="1:9" x14ac:dyDescent="0.25">
      <c r="A21">
        <v>20</v>
      </c>
      <c r="B21" s="2" t="s">
        <v>28</v>
      </c>
      <c r="C21" s="3">
        <f>VLOOKUP($A21,工作表1!$A:$L,4,0)</f>
        <v>99</v>
      </c>
      <c r="D21" s="3">
        <f>VLOOKUP($A21,工作表1!$A:$L,5,0)</f>
        <v>100</v>
      </c>
      <c r="E21" s="3">
        <f>VLOOKUP($A21,工作表1!$A:$L,9,0)</f>
        <v>98</v>
      </c>
      <c r="F21">
        <f t="shared" si="0"/>
        <v>991</v>
      </c>
      <c r="G21">
        <f t="shared" si="1"/>
        <v>99.1</v>
      </c>
      <c r="H21">
        <f>VLOOKUP($A21,工作表1!$A:$L,12,0)</f>
        <v>2</v>
      </c>
      <c r="I21">
        <v>1</v>
      </c>
    </row>
    <row r="22" spans="1:9" x14ac:dyDescent="0.25">
      <c r="A22">
        <v>21</v>
      </c>
      <c r="B22" s="2" t="s">
        <v>31</v>
      </c>
      <c r="C22" s="3">
        <f>VLOOKUP($A22,工作表1!$A:$L,4,0)</f>
        <v>10</v>
      </c>
      <c r="D22" s="3">
        <f>VLOOKUP($A22,工作表1!$A:$L,5,0)</f>
        <v>10</v>
      </c>
      <c r="E22" s="3">
        <f>VLOOKUP($A22,工作表1!$A:$L,9,0)</f>
        <v>65</v>
      </c>
      <c r="F22">
        <f t="shared" si="0"/>
        <v>210</v>
      </c>
      <c r="G22">
        <f t="shared" si="1"/>
        <v>21</v>
      </c>
      <c r="H22">
        <f>VLOOKUP($A22,工作表1!$A:$L,12,0)</f>
        <v>26</v>
      </c>
      <c r="I22">
        <v>24</v>
      </c>
    </row>
    <row r="23" spans="1:9" x14ac:dyDescent="0.25">
      <c r="A23">
        <v>22</v>
      </c>
      <c r="B23" s="2" t="s">
        <v>32</v>
      </c>
      <c r="C23" s="3">
        <f>VLOOKUP($A23,工作表1!$A:$L,4,0)</f>
        <v>20</v>
      </c>
      <c r="D23" s="3">
        <f>VLOOKUP($A23,工作表1!$A:$L,5,0)</f>
        <v>20</v>
      </c>
      <c r="E23" s="3">
        <f>VLOOKUP($A23,工作表1!$A:$L,9,0)</f>
        <v>32</v>
      </c>
      <c r="F23">
        <f t="shared" si="0"/>
        <v>224</v>
      </c>
      <c r="G23">
        <f t="shared" si="1"/>
        <v>22.4</v>
      </c>
      <c r="H23">
        <f>VLOOKUP($A23,工作表1!$A:$L,12,0)</f>
        <v>18</v>
      </c>
      <c r="I23">
        <v>23</v>
      </c>
    </row>
    <row r="24" spans="1:9" x14ac:dyDescent="0.25">
      <c r="A24">
        <v>23</v>
      </c>
      <c r="B24" s="2" t="s">
        <v>33</v>
      </c>
      <c r="C24" s="3">
        <f>VLOOKUP($A24,工作表1!$A:$L,4,0)</f>
        <v>30</v>
      </c>
      <c r="D24" s="3">
        <f>VLOOKUP($A24,工作表1!$A:$L,5,0)</f>
        <v>30</v>
      </c>
      <c r="E24" s="3">
        <f>VLOOKUP($A24,工作表1!$A:$L,9,0)</f>
        <v>84</v>
      </c>
      <c r="F24">
        <f t="shared" si="0"/>
        <v>408</v>
      </c>
      <c r="G24">
        <f t="shared" si="1"/>
        <v>40.799999999999997</v>
      </c>
      <c r="H24">
        <f>VLOOKUP($A24,工作表1!$A:$L,12,0)</f>
        <v>21</v>
      </c>
      <c r="I24">
        <v>16</v>
      </c>
    </row>
    <row r="25" spans="1:9" x14ac:dyDescent="0.25">
      <c r="A25">
        <v>24</v>
      </c>
      <c r="B25" s="2" t="s">
        <v>34</v>
      </c>
      <c r="C25" s="3">
        <f>VLOOKUP($A25,工作表1!$A:$L,4,0)</f>
        <v>98</v>
      </c>
      <c r="D25" s="3">
        <f>VLOOKUP($A25,工作表1!$A:$L,5,0)</f>
        <v>80</v>
      </c>
      <c r="E25" s="3">
        <f>VLOOKUP($A25,工作表1!$A:$L,9,0)</f>
        <v>59</v>
      </c>
      <c r="F25">
        <f t="shared" si="0"/>
        <v>848</v>
      </c>
      <c r="G25">
        <f t="shared" si="1"/>
        <v>84.8</v>
      </c>
      <c r="H25">
        <f>VLOOKUP($A25,工作表1!$A:$L,12,0)</f>
        <v>3</v>
      </c>
      <c r="I25">
        <v>3</v>
      </c>
    </row>
    <row r="26" spans="1:9" x14ac:dyDescent="0.25">
      <c r="A26">
        <v>25</v>
      </c>
      <c r="B26" s="2" t="s">
        <v>35</v>
      </c>
      <c r="C26" s="3">
        <f>VLOOKUP($A26,工作表1!$A:$L,4,0)</f>
        <v>99</v>
      </c>
      <c r="D26" s="3">
        <f>VLOOKUP($A26,工作表1!$A:$L,5,0)</f>
        <v>97</v>
      </c>
      <c r="E26" s="3">
        <f>VLOOKUP($A26,工作表1!$A:$L,9,0)</f>
        <v>99</v>
      </c>
      <c r="F26">
        <f t="shared" si="0"/>
        <v>984</v>
      </c>
      <c r="G26">
        <f t="shared" si="1"/>
        <v>98.4</v>
      </c>
      <c r="H26">
        <f>VLOOKUP($A26,工作表1!$A:$L,12,0)</f>
        <v>1</v>
      </c>
      <c r="I26">
        <v>2</v>
      </c>
    </row>
    <row r="27" spans="1:9" x14ac:dyDescent="0.25">
      <c r="A27">
        <v>26</v>
      </c>
      <c r="B27" s="2" t="s">
        <v>36</v>
      </c>
      <c r="C27" s="3">
        <f>VLOOKUP($A27,工作表1!$A:$L,4,0)</f>
        <v>10</v>
      </c>
      <c r="D27" s="3">
        <f>VLOOKUP($A27,工作表1!$A:$L,5,0)</f>
        <v>10</v>
      </c>
      <c r="E27" s="3">
        <f>VLOOKUP($A27,工作表1!$A:$L,9,0)</f>
        <v>98</v>
      </c>
      <c r="F27">
        <f t="shared" si="0"/>
        <v>276</v>
      </c>
      <c r="G27">
        <f t="shared" si="1"/>
        <v>27.6</v>
      </c>
      <c r="H27">
        <f>VLOOKUP($A27,工作表1!$A:$L,12,0)</f>
        <v>24</v>
      </c>
      <c r="I27">
        <v>20</v>
      </c>
    </row>
    <row r="28" spans="1:9" ht="25.5" customHeight="1" x14ac:dyDescent="0.25">
      <c r="A28">
        <v>27</v>
      </c>
      <c r="B28" s="2" t="s">
        <v>37</v>
      </c>
      <c r="C28" s="3">
        <f>VLOOKUP($A28,工作表1!$A:$L,4,0)</f>
        <v>20</v>
      </c>
      <c r="D28" s="3">
        <f>VLOOKUP($A28,工作表1!$A:$L,5,0)</f>
        <v>50</v>
      </c>
      <c r="E28" s="3">
        <f>VLOOKUP($A28,工作表1!$A:$L,9,0)</f>
        <v>51</v>
      </c>
      <c r="F28">
        <f t="shared" si="0"/>
        <v>352</v>
      </c>
      <c r="G28">
        <f t="shared" si="1"/>
        <v>35.200000000000003</v>
      </c>
      <c r="H28">
        <f>VLOOKUP($A28,工作表1!$A:$L,12,0)</f>
        <v>17</v>
      </c>
      <c r="I28">
        <v>19</v>
      </c>
    </row>
  </sheetData>
  <sortState ref="A3:I28">
    <sortCondition ref="A3:A28"/>
  </sortState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2016-02-23T05:52:02Z</dcterms:created>
  <dcterms:modified xsi:type="dcterms:W3CDTF">2016-06-07T05:37:06Z</dcterms:modified>
</cp:coreProperties>
</file>