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\"/>
    </mc:Choice>
  </mc:AlternateContent>
  <bookViews>
    <workbookView xWindow="0" yWindow="0" windowWidth="19200" windowHeight="11550" activeTab="1"/>
  </bookViews>
  <sheets>
    <sheet name="第一次" sheetId="1" r:id="rId1"/>
    <sheet name="第二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E3" i="2"/>
  <c r="D3" i="2"/>
  <c r="C3" i="2"/>
  <c r="F3" i="2" s="1"/>
  <c r="G3" i="2" s="1"/>
  <c r="F26" i="2" l="1"/>
  <c r="G26" i="2" s="1"/>
  <c r="F22" i="2"/>
  <c r="G22" i="2" s="1"/>
  <c r="F18" i="2"/>
  <c r="G18" i="2" s="1"/>
  <c r="F14" i="2"/>
  <c r="G14" i="2" s="1"/>
  <c r="F10" i="2"/>
  <c r="G10" i="2" s="1"/>
  <c r="F6" i="2"/>
  <c r="G6" i="2" s="1"/>
  <c r="F27" i="2"/>
  <c r="G27" i="2" s="1"/>
  <c r="F23" i="2"/>
  <c r="G23" i="2" s="1"/>
  <c r="F19" i="2"/>
  <c r="G19" i="2" s="1"/>
  <c r="F15" i="2"/>
  <c r="G15" i="2" s="1"/>
  <c r="F11" i="2"/>
  <c r="G11" i="2" s="1"/>
  <c r="F7" i="2"/>
  <c r="G7" i="2" s="1"/>
  <c r="F28" i="2"/>
  <c r="G28" i="2" s="1"/>
  <c r="F24" i="2"/>
  <c r="G24" i="2" s="1"/>
  <c r="F20" i="2"/>
  <c r="G20" i="2" s="1"/>
  <c r="F16" i="2"/>
  <c r="G16" i="2" s="1"/>
  <c r="F12" i="2"/>
  <c r="G12" i="2" s="1"/>
  <c r="F8" i="2"/>
  <c r="G8" i="2" s="1"/>
  <c r="F4" i="2"/>
  <c r="G4" i="2" s="1"/>
  <c r="F25" i="2"/>
  <c r="G25" i="2" s="1"/>
  <c r="F21" i="2"/>
  <c r="G21" i="2" s="1"/>
  <c r="F17" i="2"/>
  <c r="G17" i="2" s="1"/>
  <c r="F13" i="2"/>
  <c r="G13" i="2" s="1"/>
  <c r="F9" i="2"/>
  <c r="G9" i="2" s="1"/>
  <c r="F5" i="2"/>
  <c r="G5" i="2" s="1"/>
  <c r="E29" i="1"/>
  <c r="F29" i="1"/>
  <c r="G29" i="1"/>
  <c r="H29" i="1"/>
  <c r="I29" i="1"/>
  <c r="D29" i="1"/>
  <c r="C29" i="1"/>
  <c r="K12" i="1" l="1"/>
  <c r="J9" i="1"/>
  <c r="K9" i="1"/>
  <c r="J27" i="1"/>
  <c r="K27" i="1"/>
  <c r="J3" i="1"/>
  <c r="K3" i="1"/>
  <c r="J28" i="1"/>
  <c r="K28" i="1"/>
  <c r="J26" i="1"/>
  <c r="K26" i="1"/>
  <c r="J14" i="1"/>
  <c r="K14" i="1"/>
  <c r="J23" i="1"/>
  <c r="K23" i="1"/>
  <c r="J6" i="1"/>
  <c r="K6" i="1"/>
  <c r="J24" i="1"/>
  <c r="K24" i="1"/>
  <c r="J8" i="1"/>
  <c r="K8" i="1"/>
  <c r="J16" i="1"/>
  <c r="K16" i="1"/>
  <c r="J22" i="1"/>
  <c r="K22" i="1"/>
  <c r="J7" i="1"/>
  <c r="K7" i="1"/>
  <c r="J5" i="1"/>
  <c r="K5" i="1"/>
  <c r="J4" i="1"/>
  <c r="K4" i="1"/>
  <c r="J19" i="1"/>
  <c r="K19" i="1"/>
  <c r="J17" i="1"/>
  <c r="K17" i="1"/>
  <c r="J13" i="1"/>
  <c r="K13" i="1"/>
  <c r="J10" i="1"/>
  <c r="K10" i="1"/>
  <c r="J18" i="1"/>
  <c r="K18" i="1"/>
  <c r="J21" i="1"/>
  <c r="K21" i="1"/>
  <c r="J15" i="1"/>
  <c r="K15" i="1"/>
  <c r="J20" i="1"/>
  <c r="K20" i="1"/>
  <c r="J11" i="1"/>
  <c r="K11" i="1"/>
  <c r="J25" i="1"/>
  <c r="K25" i="1"/>
  <c r="J12" i="1"/>
</calcChain>
</file>

<file path=xl/sharedStrings.xml><?xml version="1.0" encoding="utf-8"?>
<sst xmlns="http://schemas.openxmlformats.org/spreadsheetml/2006/main" count="76" uniqueCount="47">
  <si>
    <t>安順國中104學年度第二學期108班第一次定期考成績表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</si>
  <si>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</si>
  <si>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</si>
  <si>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</si>
  <si>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</si>
  <si>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 xml:space="preserve">數學 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</si>
  <si>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</si>
  <si>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</si>
  <si>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</si>
  <si>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</si>
  <si>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</si>
  <si>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</si>
  <si>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</si>
  <si>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阿源</t>
    <phoneticPr fontId="1" type="noConversion"/>
  </si>
  <si>
    <t>吳瑞軒</t>
    <phoneticPr fontId="1" type="noConversion"/>
  </si>
  <si>
    <t>前班長</t>
    <phoneticPr fontId="1" type="noConversion"/>
  </si>
  <si>
    <t>數小老師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</si>
  <si>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</si>
  <si>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</si>
  <si>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</si>
  <si>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</si>
  <si>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</si>
  <si>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</si>
  <si>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睡覺徒</t>
    <phoneticPr fontId="1" type="noConversion"/>
  </si>
  <si>
    <t>蔡詠全</t>
    <phoneticPr fontId="1" type="noConversion"/>
  </si>
  <si>
    <t>蔡凱恩</t>
    <phoneticPr fontId="1" type="noConversion"/>
  </si>
  <si>
    <t>A罩杯</t>
    <phoneticPr fontId="1" type="noConversion"/>
  </si>
  <si>
    <t>謝昌諺</t>
    <phoneticPr fontId="1" type="noConversion"/>
  </si>
  <si>
    <t>班長</t>
    <phoneticPr fontId="1" type="noConversion"/>
  </si>
  <si>
    <t>風紀</t>
    <phoneticPr fontId="1" type="noConversion"/>
  </si>
  <si>
    <t>痾痾…</t>
    <phoneticPr fontId="1" type="noConversion"/>
  </si>
  <si>
    <t>吳靜如</t>
    <phoneticPr fontId="1" type="noConversion"/>
  </si>
  <si>
    <t>吳蘊瑩</t>
    <phoneticPr fontId="1" type="noConversion"/>
  </si>
  <si>
    <t>優等生</t>
    <phoneticPr fontId="1" type="noConversion"/>
  </si>
  <si>
    <t>許芳瑜</t>
    <phoneticPr fontId="1" type="noConversion"/>
  </si>
  <si>
    <t>忘了1號</t>
    <phoneticPr fontId="1" type="noConversion"/>
  </si>
  <si>
    <t>忘了2號</t>
    <phoneticPr fontId="1" type="noConversion"/>
  </si>
  <si>
    <t>忘了3號</t>
    <phoneticPr fontId="1" type="noConversion"/>
  </si>
  <si>
    <t>顏萱藝</t>
    <phoneticPr fontId="1" type="noConversion"/>
  </si>
  <si>
    <t>親愛的家長，這是貴子女的爛成績，請好好反省……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</si>
  <si>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</si>
  <si>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</si>
  <si>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</si>
  <si>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加權計分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</si>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</sst>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top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130" zoomScaleNormal="130" workbookViewId="0">
      <selection activeCell="C3" sqref="C3"/>
    </sheetView>
  </sheetViews>
  <sheetFormatPr defaultRowHeight="16.5" x14ac:dyDescent="0.25"/>
  <cols>
    <col min="3" max="11" width="5.875" customWidth="1"/>
    <col min="12" max="12" width="9" customWidth="1"/>
  </cols>
  <sheetData>
    <row r="1" spans="1:12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</row>
    <row r="3" spans="1:12" x14ac:dyDescent="0.25">
      <c r="A3" s="4">
        <v>4</v>
      </c>
      <c r="B3" s="5" t="s">
        <v>16</v>
      </c>
      <c r="C3" s="5">
        <v>86</v>
      </c>
      <c r="D3" s="5">
        <v>99</v>
      </c>
      <c r="E3" s="5">
        <v>100</v>
      </c>
      <c r="F3" s="5">
        <v>85</v>
      </c>
      <c r="G3" s="5">
        <v>91</v>
      </c>
      <c r="H3" s="5">
        <v>89</v>
      </c>
      <c r="I3" s="5">
        <v>100</v>
      </c>
      <c r="J3" s="5">
        <f t="shared" ref="J3:J28" si="0">SUM(C3:I3)</f>
        <v>650</v>
      </c>
      <c r="K3" s="5">
        <f t="shared" ref="K3:K28" si="1">AVERAGE(C3:I3)</f>
        <v>92.857142857142861</v>
      </c>
      <c r="L3" s="6">
        <v>1</v>
      </c>
    </row>
    <row r="4" spans="1:12" x14ac:dyDescent="0.25">
      <c r="A4" s="4">
        <v>16</v>
      </c>
      <c r="B4" s="5" t="s">
        <v>28</v>
      </c>
      <c r="C4" s="5">
        <v>96</v>
      </c>
      <c r="D4" s="5">
        <v>91</v>
      </c>
      <c r="E4" s="5">
        <v>92</v>
      </c>
      <c r="F4" s="5">
        <v>89</v>
      </c>
      <c r="G4" s="5">
        <v>96</v>
      </c>
      <c r="H4" s="5">
        <v>87</v>
      </c>
      <c r="I4" s="5">
        <v>88</v>
      </c>
      <c r="J4" s="5">
        <f t="shared" si="0"/>
        <v>639</v>
      </c>
      <c r="K4" s="5">
        <f t="shared" si="1"/>
        <v>91.285714285714292</v>
      </c>
      <c r="L4" s="6">
        <v>2</v>
      </c>
    </row>
    <row r="5" spans="1:12" x14ac:dyDescent="0.25">
      <c r="A5" s="4">
        <v>15</v>
      </c>
      <c r="B5" s="5" t="s">
        <v>27</v>
      </c>
      <c r="C5" s="5">
        <v>65</v>
      </c>
      <c r="D5" s="5">
        <v>78</v>
      </c>
      <c r="E5" s="5">
        <v>77</v>
      </c>
      <c r="F5" s="5">
        <v>96</v>
      </c>
      <c r="G5" s="5">
        <v>41</v>
      </c>
      <c r="H5" s="5">
        <v>87</v>
      </c>
      <c r="I5" s="5">
        <v>99</v>
      </c>
      <c r="J5" s="5">
        <f t="shared" si="0"/>
        <v>543</v>
      </c>
      <c r="K5" s="5">
        <f t="shared" si="1"/>
        <v>77.571428571428569</v>
      </c>
      <c r="L5" s="6">
        <v>3</v>
      </c>
    </row>
    <row r="6" spans="1:12" x14ac:dyDescent="0.25">
      <c r="A6" s="4">
        <v>9</v>
      </c>
      <c r="B6" s="5" t="s">
        <v>21</v>
      </c>
      <c r="C6" s="5">
        <v>88</v>
      </c>
      <c r="D6" s="5">
        <v>96</v>
      </c>
      <c r="E6" s="5">
        <v>41</v>
      </c>
      <c r="F6" s="5">
        <v>87</v>
      </c>
      <c r="G6" s="5">
        <v>52</v>
      </c>
      <c r="H6" s="5">
        <v>74</v>
      </c>
      <c r="I6" s="5">
        <v>96</v>
      </c>
      <c r="J6" s="5">
        <f t="shared" si="0"/>
        <v>534</v>
      </c>
      <c r="K6" s="5">
        <f t="shared" si="1"/>
        <v>76.285714285714292</v>
      </c>
      <c r="L6" s="6">
        <v>4</v>
      </c>
    </row>
    <row r="7" spans="1:12" x14ac:dyDescent="0.25">
      <c r="A7" s="4">
        <v>14</v>
      </c>
      <c r="B7" s="5" t="s">
        <v>26</v>
      </c>
      <c r="C7" s="5">
        <v>41</v>
      </c>
      <c r="D7" s="5">
        <v>83</v>
      </c>
      <c r="E7" s="5">
        <v>64</v>
      </c>
      <c r="F7" s="5">
        <v>84</v>
      </c>
      <c r="G7" s="5">
        <v>77</v>
      </c>
      <c r="H7" s="5">
        <v>96</v>
      </c>
      <c r="I7" s="5">
        <v>84</v>
      </c>
      <c r="J7" s="5">
        <f t="shared" si="0"/>
        <v>529</v>
      </c>
      <c r="K7" s="5">
        <f t="shared" si="1"/>
        <v>75.571428571428569</v>
      </c>
      <c r="L7" s="6">
        <v>5</v>
      </c>
    </row>
    <row r="8" spans="1:12" x14ac:dyDescent="0.25">
      <c r="A8" s="4">
        <v>11</v>
      </c>
      <c r="B8" s="5" t="s">
        <v>23</v>
      </c>
      <c r="C8" s="5">
        <v>88</v>
      </c>
      <c r="D8" s="5">
        <v>41</v>
      </c>
      <c r="E8" s="5">
        <v>68</v>
      </c>
      <c r="F8" s="5">
        <v>77</v>
      </c>
      <c r="G8" s="5">
        <v>64</v>
      </c>
      <c r="H8" s="5">
        <v>89</v>
      </c>
      <c r="I8" s="5">
        <v>96</v>
      </c>
      <c r="J8" s="5">
        <f t="shared" si="0"/>
        <v>523</v>
      </c>
      <c r="K8" s="5">
        <f t="shared" si="1"/>
        <v>74.714285714285708</v>
      </c>
      <c r="L8" s="6">
        <v>6</v>
      </c>
    </row>
    <row r="9" spans="1:12" x14ac:dyDescent="0.25">
      <c r="A9" s="4">
        <v>2</v>
      </c>
      <c r="B9" s="5" t="s">
        <v>14</v>
      </c>
      <c r="C9" s="5">
        <v>84</v>
      </c>
      <c r="D9" s="5">
        <v>78</v>
      </c>
      <c r="E9" s="5">
        <v>96</v>
      </c>
      <c r="F9" s="5">
        <v>41</v>
      </c>
      <c r="G9" s="5">
        <v>58</v>
      </c>
      <c r="H9" s="5">
        <v>72</v>
      </c>
      <c r="I9" s="5">
        <v>90</v>
      </c>
      <c r="J9" s="5">
        <f t="shared" si="0"/>
        <v>519</v>
      </c>
      <c r="K9" s="5">
        <f t="shared" si="1"/>
        <v>74.142857142857139</v>
      </c>
      <c r="L9" s="6">
        <v>7</v>
      </c>
    </row>
    <row r="10" spans="1:12" x14ac:dyDescent="0.25">
      <c r="A10" s="4">
        <v>21</v>
      </c>
      <c r="B10" s="5" t="s">
        <v>32</v>
      </c>
      <c r="C10" s="5">
        <v>41</v>
      </c>
      <c r="D10" s="5">
        <v>86</v>
      </c>
      <c r="E10" s="5">
        <v>74</v>
      </c>
      <c r="F10" s="5">
        <v>96</v>
      </c>
      <c r="G10" s="5">
        <v>54</v>
      </c>
      <c r="H10" s="5">
        <v>67</v>
      </c>
      <c r="I10" s="5">
        <v>89</v>
      </c>
      <c r="J10" s="5">
        <f t="shared" si="0"/>
        <v>507</v>
      </c>
      <c r="K10" s="5">
        <f t="shared" si="1"/>
        <v>72.428571428571431</v>
      </c>
      <c r="L10" s="6">
        <v>8</v>
      </c>
    </row>
    <row r="11" spans="1:12" x14ac:dyDescent="0.25">
      <c r="A11" s="4">
        <v>26</v>
      </c>
      <c r="B11" s="5" t="s">
        <v>37</v>
      </c>
      <c r="C11" s="5">
        <v>34</v>
      </c>
      <c r="D11" s="5">
        <v>84</v>
      </c>
      <c r="E11" s="5">
        <v>51</v>
      </c>
      <c r="F11" s="5">
        <v>66</v>
      </c>
      <c r="G11" s="5">
        <v>87</v>
      </c>
      <c r="H11" s="5">
        <v>91</v>
      </c>
      <c r="I11" s="5">
        <v>92</v>
      </c>
      <c r="J11" s="5">
        <f t="shared" si="0"/>
        <v>505</v>
      </c>
      <c r="K11" s="5">
        <f t="shared" si="1"/>
        <v>72.142857142857139</v>
      </c>
      <c r="L11" s="6">
        <v>9</v>
      </c>
    </row>
    <row r="12" spans="1:12" x14ac:dyDescent="0.25">
      <c r="A12" s="4">
        <v>1</v>
      </c>
      <c r="B12" s="5" t="s">
        <v>13</v>
      </c>
      <c r="C12" s="5">
        <v>84</v>
      </c>
      <c r="D12" s="5">
        <v>75</v>
      </c>
      <c r="E12" s="5">
        <v>44</v>
      </c>
      <c r="F12" s="5">
        <v>57</v>
      </c>
      <c r="G12" s="5">
        <v>65</v>
      </c>
      <c r="H12" s="5">
        <v>72</v>
      </c>
      <c r="I12" s="5">
        <v>89</v>
      </c>
      <c r="J12" s="5">
        <f t="shared" si="0"/>
        <v>486</v>
      </c>
      <c r="K12" s="5">
        <f t="shared" si="1"/>
        <v>69.428571428571431</v>
      </c>
      <c r="L12" s="6">
        <v>10</v>
      </c>
    </row>
    <row r="13" spans="1:12" x14ac:dyDescent="0.25">
      <c r="A13" s="4">
        <v>20</v>
      </c>
      <c r="B13" s="5" t="s">
        <v>31</v>
      </c>
      <c r="C13" s="5">
        <v>74</v>
      </c>
      <c r="D13" s="5">
        <v>54</v>
      </c>
      <c r="E13" s="5">
        <v>68</v>
      </c>
      <c r="F13" s="5">
        <v>72</v>
      </c>
      <c r="G13" s="5">
        <v>96</v>
      </c>
      <c r="H13" s="5">
        <v>41</v>
      </c>
      <c r="I13" s="5">
        <v>58</v>
      </c>
      <c r="J13" s="5">
        <f t="shared" si="0"/>
        <v>463</v>
      </c>
      <c r="K13" s="5">
        <f t="shared" si="1"/>
        <v>66.142857142857139</v>
      </c>
      <c r="L13" s="6">
        <v>11</v>
      </c>
    </row>
    <row r="14" spans="1:12" x14ac:dyDescent="0.25">
      <c r="A14" s="4">
        <v>7</v>
      </c>
      <c r="B14" s="5" t="s">
        <v>19</v>
      </c>
      <c r="C14" s="5">
        <v>65</v>
      </c>
      <c r="D14" s="5">
        <v>85</v>
      </c>
      <c r="E14" s="5">
        <v>96</v>
      </c>
      <c r="F14" s="5">
        <v>14</v>
      </c>
      <c r="G14" s="5">
        <v>23</v>
      </c>
      <c r="H14" s="5">
        <v>87</v>
      </c>
      <c r="I14" s="5">
        <v>89</v>
      </c>
      <c r="J14" s="5">
        <f t="shared" si="0"/>
        <v>459</v>
      </c>
      <c r="K14" s="5">
        <f t="shared" si="1"/>
        <v>65.571428571428569</v>
      </c>
      <c r="L14" s="6">
        <v>12</v>
      </c>
    </row>
    <row r="15" spans="1:12" x14ac:dyDescent="0.25">
      <c r="A15" s="4">
        <v>24</v>
      </c>
      <c r="B15" s="5" t="s">
        <v>35</v>
      </c>
      <c r="C15" s="5">
        <v>44</v>
      </c>
      <c r="D15" s="5">
        <v>65</v>
      </c>
      <c r="E15" s="5">
        <v>75</v>
      </c>
      <c r="F15" s="5">
        <v>89</v>
      </c>
      <c r="G15" s="5">
        <v>41</v>
      </c>
      <c r="H15" s="5">
        <v>65</v>
      </c>
      <c r="I15" s="5">
        <v>74</v>
      </c>
      <c r="J15" s="5">
        <f t="shared" si="0"/>
        <v>453</v>
      </c>
      <c r="K15" s="5">
        <f t="shared" si="1"/>
        <v>64.714285714285708</v>
      </c>
      <c r="L15" s="6">
        <v>13</v>
      </c>
    </row>
    <row r="16" spans="1:12" x14ac:dyDescent="0.25">
      <c r="A16" s="4">
        <v>12</v>
      </c>
      <c r="B16" s="5" t="s">
        <v>24</v>
      </c>
      <c r="C16" s="5">
        <v>14</v>
      </c>
      <c r="D16" s="5">
        <v>85</v>
      </c>
      <c r="E16" s="5">
        <v>41</v>
      </c>
      <c r="F16" s="5">
        <v>88</v>
      </c>
      <c r="G16" s="5">
        <v>74</v>
      </c>
      <c r="H16" s="5">
        <v>64</v>
      </c>
      <c r="I16" s="5">
        <v>84</v>
      </c>
      <c r="J16" s="5">
        <f t="shared" si="0"/>
        <v>450</v>
      </c>
      <c r="K16" s="5">
        <f t="shared" si="1"/>
        <v>64.285714285714292</v>
      </c>
      <c r="L16" s="6">
        <v>14</v>
      </c>
    </row>
    <row r="17" spans="1:12" x14ac:dyDescent="0.25">
      <c r="A17" s="4">
        <v>19</v>
      </c>
      <c r="B17" s="5" t="s">
        <v>30</v>
      </c>
      <c r="C17" s="5">
        <v>77</v>
      </c>
      <c r="D17" s="5">
        <v>83</v>
      </c>
      <c r="E17" s="5">
        <v>45</v>
      </c>
      <c r="F17" s="5">
        <v>96</v>
      </c>
      <c r="G17" s="5">
        <v>41</v>
      </c>
      <c r="H17" s="5">
        <v>66</v>
      </c>
      <c r="I17" s="5">
        <v>41</v>
      </c>
      <c r="J17" s="5">
        <f t="shared" si="0"/>
        <v>449</v>
      </c>
      <c r="K17" s="5">
        <f t="shared" si="1"/>
        <v>64.142857142857139</v>
      </c>
      <c r="L17" s="6">
        <v>15</v>
      </c>
    </row>
    <row r="18" spans="1:12" x14ac:dyDescent="0.25">
      <c r="A18" s="4">
        <v>22</v>
      </c>
      <c r="B18" s="5" t="s">
        <v>33</v>
      </c>
      <c r="C18" s="5">
        <v>44</v>
      </c>
      <c r="D18" s="5">
        <v>65</v>
      </c>
      <c r="E18" s="5">
        <v>85</v>
      </c>
      <c r="F18" s="5">
        <v>96</v>
      </c>
      <c r="G18" s="5">
        <v>41</v>
      </c>
      <c r="H18" s="5">
        <v>25</v>
      </c>
      <c r="I18" s="5">
        <v>85</v>
      </c>
      <c r="J18" s="5">
        <f t="shared" si="0"/>
        <v>441</v>
      </c>
      <c r="K18" s="5">
        <f t="shared" si="1"/>
        <v>63</v>
      </c>
      <c r="L18" s="6">
        <v>16</v>
      </c>
    </row>
    <row r="19" spans="1:12" x14ac:dyDescent="0.25">
      <c r="A19" s="4">
        <v>17</v>
      </c>
      <c r="B19" s="5" t="s">
        <v>29</v>
      </c>
      <c r="C19" s="5">
        <v>94</v>
      </c>
      <c r="D19" s="5">
        <v>84</v>
      </c>
      <c r="E19" s="5">
        <v>22</v>
      </c>
      <c r="F19" s="5">
        <v>41</v>
      </c>
      <c r="G19" s="5">
        <v>63</v>
      </c>
      <c r="H19" s="5">
        <v>41</v>
      </c>
      <c r="I19" s="5">
        <v>84</v>
      </c>
      <c r="J19" s="5">
        <f t="shared" si="0"/>
        <v>429</v>
      </c>
      <c r="K19" s="5">
        <f t="shared" si="1"/>
        <v>61.285714285714285</v>
      </c>
      <c r="L19" s="6">
        <v>17</v>
      </c>
    </row>
    <row r="20" spans="1:12" x14ac:dyDescent="0.25">
      <c r="A20" s="4">
        <v>25</v>
      </c>
      <c r="B20" s="5" t="s">
        <v>36</v>
      </c>
      <c r="C20" s="5">
        <v>88</v>
      </c>
      <c r="D20" s="5">
        <v>99</v>
      </c>
      <c r="E20" s="5">
        <v>45</v>
      </c>
      <c r="F20" s="5">
        <v>74</v>
      </c>
      <c r="G20" s="5">
        <v>68</v>
      </c>
      <c r="H20" s="5">
        <v>11</v>
      </c>
      <c r="I20" s="5">
        <v>42</v>
      </c>
      <c r="J20" s="5">
        <f t="shared" si="0"/>
        <v>427</v>
      </c>
      <c r="K20" s="5">
        <f t="shared" si="1"/>
        <v>61</v>
      </c>
      <c r="L20" s="6">
        <v>18</v>
      </c>
    </row>
    <row r="21" spans="1:12" x14ac:dyDescent="0.25">
      <c r="A21" s="4">
        <v>23</v>
      </c>
      <c r="B21" s="5" t="s">
        <v>34</v>
      </c>
      <c r="C21" s="5">
        <v>11</v>
      </c>
      <c r="D21" s="5">
        <v>65</v>
      </c>
      <c r="E21" s="5">
        <v>75</v>
      </c>
      <c r="F21" s="5">
        <v>89</v>
      </c>
      <c r="G21" s="5">
        <v>74</v>
      </c>
      <c r="H21" s="5">
        <v>52</v>
      </c>
      <c r="I21" s="5">
        <v>44</v>
      </c>
      <c r="J21" s="5">
        <f t="shared" si="0"/>
        <v>410</v>
      </c>
      <c r="K21" s="5">
        <f t="shared" si="1"/>
        <v>58.571428571428569</v>
      </c>
      <c r="L21" s="6">
        <v>19</v>
      </c>
    </row>
    <row r="22" spans="1:12" x14ac:dyDescent="0.25">
      <c r="A22" s="4">
        <v>13</v>
      </c>
      <c r="B22" s="5" t="s">
        <v>25</v>
      </c>
      <c r="C22" s="5">
        <v>88</v>
      </c>
      <c r="D22" s="5">
        <v>44</v>
      </c>
      <c r="E22" s="5">
        <v>61</v>
      </c>
      <c r="F22" s="5">
        <v>21</v>
      </c>
      <c r="G22" s="5">
        <v>84</v>
      </c>
      <c r="H22" s="5">
        <v>32</v>
      </c>
      <c r="I22" s="5">
        <v>74</v>
      </c>
      <c r="J22" s="5">
        <f t="shared" si="0"/>
        <v>404</v>
      </c>
      <c r="K22" s="5">
        <f t="shared" si="1"/>
        <v>57.714285714285715</v>
      </c>
      <c r="L22" s="6">
        <v>20</v>
      </c>
    </row>
    <row r="23" spans="1:12" x14ac:dyDescent="0.25">
      <c r="A23" s="4">
        <v>8</v>
      </c>
      <c r="B23" s="5" t="s">
        <v>20</v>
      </c>
      <c r="C23" s="5">
        <v>55</v>
      </c>
      <c r="D23" s="5">
        <v>64</v>
      </c>
      <c r="E23" s="5">
        <v>88</v>
      </c>
      <c r="F23" s="5">
        <v>96</v>
      </c>
      <c r="G23" s="5">
        <v>21</v>
      </c>
      <c r="H23" s="5">
        <v>33</v>
      </c>
      <c r="I23" s="5">
        <v>41</v>
      </c>
      <c r="J23" s="5">
        <f t="shared" si="0"/>
        <v>398</v>
      </c>
      <c r="K23" s="5">
        <f t="shared" si="1"/>
        <v>56.857142857142854</v>
      </c>
      <c r="L23" s="6">
        <v>21</v>
      </c>
    </row>
    <row r="24" spans="1:12" x14ac:dyDescent="0.25">
      <c r="A24" s="4">
        <v>10</v>
      </c>
      <c r="B24" s="5" t="s">
        <v>22</v>
      </c>
      <c r="C24" s="5">
        <v>65</v>
      </c>
      <c r="D24" s="5">
        <v>67</v>
      </c>
      <c r="E24" s="5">
        <v>89</v>
      </c>
      <c r="F24" s="5">
        <v>14</v>
      </c>
      <c r="G24" s="5">
        <v>84</v>
      </c>
      <c r="H24" s="5">
        <v>22</v>
      </c>
      <c r="I24" s="5">
        <v>43</v>
      </c>
      <c r="J24" s="5">
        <f t="shared" si="0"/>
        <v>384</v>
      </c>
      <c r="K24" s="5">
        <f t="shared" si="1"/>
        <v>54.857142857142854</v>
      </c>
      <c r="L24" s="6">
        <v>22</v>
      </c>
    </row>
    <row r="25" spans="1:12" x14ac:dyDescent="0.25">
      <c r="A25" s="4">
        <v>27</v>
      </c>
      <c r="B25" s="5" t="s">
        <v>38</v>
      </c>
      <c r="C25" s="5">
        <v>44</v>
      </c>
      <c r="D25" s="5">
        <v>87</v>
      </c>
      <c r="E25" s="5">
        <v>96</v>
      </c>
      <c r="F25" s="5">
        <v>10</v>
      </c>
      <c r="G25" s="5">
        <v>24</v>
      </c>
      <c r="H25" s="5">
        <v>36</v>
      </c>
      <c r="I25" s="5">
        <v>84</v>
      </c>
      <c r="J25" s="5">
        <f t="shared" si="0"/>
        <v>381</v>
      </c>
      <c r="K25" s="5">
        <f t="shared" si="1"/>
        <v>54.428571428571431</v>
      </c>
      <c r="L25" s="6">
        <v>23</v>
      </c>
    </row>
    <row r="26" spans="1:12" x14ac:dyDescent="0.25">
      <c r="A26" s="4">
        <v>6</v>
      </c>
      <c r="B26" s="5" t="s">
        <v>18</v>
      </c>
      <c r="C26" s="5">
        <v>45</v>
      </c>
      <c r="D26" s="5">
        <v>62</v>
      </c>
      <c r="E26" s="5">
        <v>47</v>
      </c>
      <c r="F26" s="5">
        <v>89</v>
      </c>
      <c r="G26" s="5">
        <v>32</v>
      </c>
      <c r="H26" s="5">
        <v>10</v>
      </c>
      <c r="I26" s="5">
        <v>65</v>
      </c>
      <c r="J26" s="5">
        <f t="shared" si="0"/>
        <v>350</v>
      </c>
      <c r="K26" s="5">
        <f t="shared" si="1"/>
        <v>50</v>
      </c>
      <c r="L26" s="6">
        <v>24</v>
      </c>
    </row>
    <row r="27" spans="1:12" x14ac:dyDescent="0.25">
      <c r="A27" s="4">
        <v>3</v>
      </c>
      <c r="B27" s="5" t="s">
        <v>15</v>
      </c>
      <c r="C27" s="5">
        <v>20</v>
      </c>
      <c r="D27" s="5">
        <v>25</v>
      </c>
      <c r="E27" s="5">
        <v>41</v>
      </c>
      <c r="F27" s="5">
        <v>61</v>
      </c>
      <c r="G27" s="5">
        <v>56</v>
      </c>
      <c r="H27" s="5">
        <v>37</v>
      </c>
      <c r="I27" s="5">
        <v>74</v>
      </c>
      <c r="J27" s="5">
        <f t="shared" si="0"/>
        <v>314</v>
      </c>
      <c r="K27" s="5">
        <f t="shared" si="1"/>
        <v>44.857142857142854</v>
      </c>
      <c r="L27" s="6">
        <v>25</v>
      </c>
    </row>
    <row r="28" spans="1:12" x14ac:dyDescent="0.25">
      <c r="A28" s="4">
        <v>5</v>
      </c>
      <c r="B28" s="5" t="s">
        <v>17</v>
      </c>
      <c r="C28" s="5">
        <v>10</v>
      </c>
      <c r="D28" s="5">
        <v>16</v>
      </c>
      <c r="E28" s="5">
        <v>14</v>
      </c>
      <c r="F28" s="5">
        <v>24</v>
      </c>
      <c r="G28" s="5">
        <v>36</v>
      </c>
      <c r="H28" s="5">
        <v>28</v>
      </c>
      <c r="I28" s="5">
        <v>41</v>
      </c>
      <c r="J28" s="5">
        <f t="shared" si="0"/>
        <v>169</v>
      </c>
      <c r="K28" s="5">
        <f t="shared" si="1"/>
        <v>24.142857142857142</v>
      </c>
      <c r="L28" s="6">
        <v>26</v>
      </c>
    </row>
    <row r="29" spans="1:12" x14ac:dyDescent="0.25">
      <c r="A29" s="4"/>
      <c r="B29" s="5"/>
      <c r="C29" s="5">
        <f t="shared" ref="C29:I29" si="2">AVERAGE(C3:C28)</f>
        <v>59.42307692307692</v>
      </c>
      <c r="D29" s="5">
        <f t="shared" si="2"/>
        <v>71.57692307692308</v>
      </c>
      <c r="E29" s="5">
        <f t="shared" si="2"/>
        <v>65.192307692307693</v>
      </c>
      <c r="F29" s="5">
        <f t="shared" si="2"/>
        <v>67.384615384615387</v>
      </c>
      <c r="G29" s="5">
        <f t="shared" si="2"/>
        <v>59.346153846153847</v>
      </c>
      <c r="H29" s="5">
        <f t="shared" si="2"/>
        <v>56.692307692307693</v>
      </c>
      <c r="I29" s="5">
        <f t="shared" si="2"/>
        <v>74.84615384615384</v>
      </c>
      <c r="J29" s="5"/>
      <c r="K29" s="5"/>
      <c r="L29" s="6"/>
    </row>
    <row r="30" spans="1:12" ht="3" customHeight="1" x14ac:dyDescent="0.25">
      <c r="A30" s="21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</row>
    <row r="31" spans="1:12" ht="3" customHeight="1" x14ac:dyDescent="0.25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/>
    </row>
    <row r="32" spans="1:12" ht="3" customHeight="1" x14ac:dyDescent="0.2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spans="1:12" ht="3" customHeight="1" x14ac:dyDescent="0.2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/>
    </row>
    <row r="34" spans="1:12" ht="3" customHeight="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  <row r="35" spans="1:12" ht="3" customHeight="1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3"/>
    </row>
    <row r="36" spans="1:12" ht="3" customHeight="1" x14ac:dyDescent="0.2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3"/>
    </row>
    <row r="37" spans="1:12" ht="3" customHeight="1" x14ac:dyDescent="0.25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3"/>
    </row>
    <row r="38" spans="1:12" ht="3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</row>
    <row r="39" spans="1:12" ht="3" customHeight="1" thickBot="1" x14ac:dyDescent="0.3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6"/>
    </row>
  </sheetData>
  <sortState ref="A3:L29">
    <sortCondition ref="L3:L29"/>
  </sortState>
  <mergeCells count="2">
    <mergeCell ref="A1:L1"/>
    <mergeCell ref="A30:L3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O17" sqref="O17"/>
    </sheetView>
  </sheetViews>
  <sheetFormatPr defaultRowHeight="16.5" x14ac:dyDescent="0.25"/>
  <cols>
    <col min="3" max="5" width="5.875" customWidth="1"/>
    <col min="6" max="6" width="9.625" customWidth="1"/>
    <col min="7" max="7" width="8.5" customWidth="1"/>
    <col min="8" max="8" width="9.375" customWidth="1"/>
    <col min="9" max="9" width="9.25" customWidth="1"/>
    <col min="10" max="10" width="10.125" customWidth="1"/>
    <col min="11" max="11" width="9.625" customWidth="1"/>
    <col min="12" max="12" width="9" customWidth="1"/>
  </cols>
  <sheetData>
    <row r="1" spans="1:12" ht="17.25" thickBo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" t="s">
        <v>1</v>
      </c>
      <c r="B2" s="3" t="s">
        <v>2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</row>
    <row r="3" spans="1:12" x14ac:dyDescent="0.25">
      <c r="A3" s="4">
        <v>1</v>
      </c>
      <c r="B3" s="5" t="s">
        <v>13</v>
      </c>
      <c r="C3" s="5">
        <f>VLOOKUP($A3,第一次!$A:$L,5,0)</f>
        <v>44</v>
      </c>
      <c r="D3" s="5">
        <f>VLOOKUP($A3,第一次!$A:$L,4,0)</f>
        <v>75</v>
      </c>
      <c r="E3" s="5">
        <f>VLOOKUP($A3,第一次!$A:$L,6,0)</f>
        <v>57</v>
      </c>
      <c r="F3">
        <f>C3*5+D3*3+E3*2</f>
        <v>559</v>
      </c>
      <c r="G3" s="6">
        <f>F3/10</f>
        <v>55.9</v>
      </c>
      <c r="H3" s="5">
        <f>VLOOKUP($A3,第一次!$A:$L,12,0)</f>
        <v>10</v>
      </c>
      <c r="I3">
        <v>22</v>
      </c>
    </row>
    <row r="4" spans="1:12" x14ac:dyDescent="0.25">
      <c r="A4" s="4">
        <v>2</v>
      </c>
      <c r="B4" s="5" t="s">
        <v>14</v>
      </c>
      <c r="C4" s="5">
        <f>VLOOKUP($A4,第一次!$A:$L,5,0)</f>
        <v>96</v>
      </c>
      <c r="D4" s="5">
        <f>VLOOKUP($A4,第一次!$A:$L,4,0)</f>
        <v>78</v>
      </c>
      <c r="E4" s="5">
        <f>VLOOKUP($A4,第一次!$A:$L,6,0)</f>
        <v>41</v>
      </c>
      <c r="F4">
        <f>C4*5+D4*3+E4*2</f>
        <v>796</v>
      </c>
      <c r="G4" s="6">
        <f>F4/10</f>
        <v>79.599999999999994</v>
      </c>
      <c r="H4" s="5">
        <f>VLOOKUP($A4,第一次!$A:$L,12,0)</f>
        <v>7</v>
      </c>
      <c r="I4">
        <v>7</v>
      </c>
    </row>
    <row r="5" spans="1:12" x14ac:dyDescent="0.25">
      <c r="A5" s="4">
        <v>3</v>
      </c>
      <c r="B5" s="5" t="s">
        <v>15</v>
      </c>
      <c r="C5" s="5">
        <f>VLOOKUP($A5,第一次!$A:$L,5,0)</f>
        <v>41</v>
      </c>
      <c r="D5" s="5">
        <f>VLOOKUP($A5,第一次!$A:$L,4,0)</f>
        <v>25</v>
      </c>
      <c r="E5" s="5">
        <f>VLOOKUP($A5,第一次!$A:$L,6,0)</f>
        <v>61</v>
      </c>
      <c r="F5">
        <f>C5*5+D5*3+E5*2</f>
        <v>402</v>
      </c>
      <c r="G5" s="6">
        <f>F5/10</f>
        <v>40.200000000000003</v>
      </c>
      <c r="H5" s="5">
        <f>VLOOKUP($A5,第一次!$A:$L,12,0)</f>
        <v>25</v>
      </c>
      <c r="I5">
        <v>25</v>
      </c>
    </row>
    <row r="6" spans="1:12" x14ac:dyDescent="0.25">
      <c r="A6" s="4">
        <v>4</v>
      </c>
      <c r="B6" s="5" t="s">
        <v>16</v>
      </c>
      <c r="C6" s="5">
        <f>VLOOKUP($A6,第一次!$A:$L,5,0)</f>
        <v>100</v>
      </c>
      <c r="D6" s="5">
        <f>VLOOKUP($A6,第一次!$A:$L,4,0)</f>
        <v>99</v>
      </c>
      <c r="E6" s="5">
        <f>VLOOKUP($A6,第一次!$A:$L,6,0)</f>
        <v>85</v>
      </c>
      <c r="F6">
        <f>C6*5+D6*3+E6*2</f>
        <v>967</v>
      </c>
      <c r="G6" s="6">
        <f>F6/10</f>
        <v>96.7</v>
      </c>
      <c r="H6" s="5">
        <f>VLOOKUP($A6,第一次!$A:$L,12,0)</f>
        <v>1</v>
      </c>
      <c r="I6">
        <v>1</v>
      </c>
    </row>
    <row r="7" spans="1:12" x14ac:dyDescent="0.25">
      <c r="A7" s="4">
        <v>5</v>
      </c>
      <c r="B7" s="5" t="s">
        <v>17</v>
      </c>
      <c r="C7" s="5">
        <f>VLOOKUP($A7,第一次!$A:$L,5,0)</f>
        <v>14</v>
      </c>
      <c r="D7" s="5">
        <f>VLOOKUP($A7,第一次!$A:$L,4,0)</f>
        <v>16</v>
      </c>
      <c r="E7" s="5">
        <f>VLOOKUP($A7,第一次!$A:$L,6,0)</f>
        <v>24</v>
      </c>
      <c r="F7">
        <f>C7*5+D7*3+E7*2</f>
        <v>166</v>
      </c>
      <c r="G7" s="6">
        <f>F7/10</f>
        <v>16.600000000000001</v>
      </c>
      <c r="H7" s="5">
        <f>VLOOKUP($A7,第一次!$A:$L,12,0)</f>
        <v>26</v>
      </c>
      <c r="I7">
        <v>26</v>
      </c>
    </row>
    <row r="8" spans="1:12" x14ac:dyDescent="0.25">
      <c r="A8" s="4">
        <v>6</v>
      </c>
      <c r="B8" s="5" t="s">
        <v>18</v>
      </c>
      <c r="C8" s="5">
        <f>VLOOKUP($A8,第一次!$A:$L,5,0)</f>
        <v>47</v>
      </c>
      <c r="D8" s="5">
        <f>VLOOKUP($A8,第一次!$A:$L,4,0)</f>
        <v>62</v>
      </c>
      <c r="E8" s="5">
        <f>VLOOKUP($A8,第一次!$A:$L,6,0)</f>
        <v>89</v>
      </c>
      <c r="F8">
        <f>C8*5+D8*3+E8*2</f>
        <v>599</v>
      </c>
      <c r="G8" s="6">
        <f>F8/10</f>
        <v>59.9</v>
      </c>
      <c r="H8" s="5">
        <f>VLOOKUP($A8,第一次!$A:$L,12,0)</f>
        <v>24</v>
      </c>
      <c r="I8">
        <v>21</v>
      </c>
    </row>
    <row r="9" spans="1:12" x14ac:dyDescent="0.25">
      <c r="A9" s="4">
        <v>7</v>
      </c>
      <c r="B9" s="5" t="s">
        <v>19</v>
      </c>
      <c r="C9" s="5">
        <f>VLOOKUP($A9,第一次!$A:$L,5,0)</f>
        <v>96</v>
      </c>
      <c r="D9" s="5">
        <f>VLOOKUP($A9,第一次!$A:$L,4,0)</f>
        <v>85</v>
      </c>
      <c r="E9" s="5">
        <f>VLOOKUP($A9,第一次!$A:$L,6,0)</f>
        <v>14</v>
      </c>
      <c r="F9">
        <f>C9*5+D9*3+E9*2</f>
        <v>763</v>
      </c>
      <c r="G9" s="6">
        <f>F9/10</f>
        <v>76.3</v>
      </c>
      <c r="H9" s="5">
        <f>VLOOKUP($A9,第一次!$A:$L,12,0)</f>
        <v>12</v>
      </c>
      <c r="I9">
        <v>8</v>
      </c>
    </row>
    <row r="10" spans="1:12" x14ac:dyDescent="0.25">
      <c r="A10" s="4">
        <v>8</v>
      </c>
      <c r="B10" s="5" t="s">
        <v>20</v>
      </c>
      <c r="C10" s="5">
        <f>VLOOKUP($A10,第一次!$A:$L,5,0)</f>
        <v>88</v>
      </c>
      <c r="D10" s="5">
        <f>VLOOKUP($A10,第一次!$A:$L,4,0)</f>
        <v>64</v>
      </c>
      <c r="E10" s="5">
        <f>VLOOKUP($A10,第一次!$A:$L,6,0)</f>
        <v>96</v>
      </c>
      <c r="F10">
        <f>C10*5+D10*3+E10*2</f>
        <v>824</v>
      </c>
      <c r="G10" s="6">
        <f>F10/10</f>
        <v>82.4</v>
      </c>
      <c r="H10" s="5">
        <f>VLOOKUP($A10,第一次!$A:$L,12,0)</f>
        <v>21</v>
      </c>
      <c r="I10">
        <v>3</v>
      </c>
    </row>
    <row r="11" spans="1:12" x14ac:dyDescent="0.25">
      <c r="A11" s="4">
        <v>9</v>
      </c>
      <c r="B11" s="5" t="s">
        <v>21</v>
      </c>
      <c r="C11" s="5">
        <f>VLOOKUP($A11,第一次!$A:$L,5,0)</f>
        <v>41</v>
      </c>
      <c r="D11" s="5">
        <f>VLOOKUP($A11,第一次!$A:$L,4,0)</f>
        <v>96</v>
      </c>
      <c r="E11" s="5">
        <f>VLOOKUP($A11,第一次!$A:$L,6,0)</f>
        <v>87</v>
      </c>
      <c r="F11">
        <f>C11*5+D11*3+E11*2</f>
        <v>667</v>
      </c>
      <c r="G11" s="6">
        <f>F11/10</f>
        <v>66.7</v>
      </c>
      <c r="H11" s="5">
        <f>VLOOKUP($A11,第一次!$A:$L,12,0)</f>
        <v>4</v>
      </c>
      <c r="I11">
        <v>15</v>
      </c>
    </row>
    <row r="12" spans="1:12" x14ac:dyDescent="0.25">
      <c r="A12" s="4">
        <v>10</v>
      </c>
      <c r="B12" s="5" t="s">
        <v>22</v>
      </c>
      <c r="C12" s="5">
        <f>VLOOKUP($A12,第一次!$A:$L,5,0)</f>
        <v>89</v>
      </c>
      <c r="D12" s="5">
        <f>VLOOKUP($A12,第一次!$A:$L,4,0)</f>
        <v>67</v>
      </c>
      <c r="E12" s="5">
        <f>VLOOKUP($A12,第一次!$A:$L,6,0)</f>
        <v>14</v>
      </c>
      <c r="F12">
        <f>C12*5+D12*3+E12*2</f>
        <v>674</v>
      </c>
      <c r="G12" s="6">
        <f>F12/10</f>
        <v>67.400000000000006</v>
      </c>
      <c r="H12" s="5">
        <f>VLOOKUP($A12,第一次!$A:$L,12,0)</f>
        <v>22</v>
      </c>
      <c r="I12">
        <v>13</v>
      </c>
    </row>
    <row r="13" spans="1:12" x14ac:dyDescent="0.25">
      <c r="A13" s="4">
        <v>11</v>
      </c>
      <c r="B13" s="5" t="s">
        <v>23</v>
      </c>
      <c r="C13" s="5">
        <f>VLOOKUP($A13,第一次!$A:$L,5,0)</f>
        <v>68</v>
      </c>
      <c r="D13" s="5">
        <f>VLOOKUP($A13,第一次!$A:$L,4,0)</f>
        <v>41</v>
      </c>
      <c r="E13" s="5">
        <f>VLOOKUP($A13,第一次!$A:$L,6,0)</f>
        <v>77</v>
      </c>
      <c r="F13">
        <f>C13*5+D13*3+E13*2</f>
        <v>617</v>
      </c>
      <c r="G13" s="6">
        <f>F13/10</f>
        <v>61.7</v>
      </c>
      <c r="H13" s="5">
        <f>VLOOKUP($A13,第一次!$A:$L,12,0)</f>
        <v>6</v>
      </c>
      <c r="I13">
        <v>20</v>
      </c>
    </row>
    <row r="14" spans="1:12" x14ac:dyDescent="0.25">
      <c r="A14" s="4">
        <v>12</v>
      </c>
      <c r="B14" s="5" t="s">
        <v>24</v>
      </c>
      <c r="C14" s="5">
        <f>VLOOKUP($A14,第一次!$A:$L,5,0)</f>
        <v>41</v>
      </c>
      <c r="D14" s="5">
        <f>VLOOKUP($A14,第一次!$A:$L,4,0)</f>
        <v>85</v>
      </c>
      <c r="E14" s="5">
        <f>VLOOKUP($A14,第一次!$A:$L,6,0)</f>
        <v>88</v>
      </c>
      <c r="F14">
        <f>C14*5+D14*3+E14*2</f>
        <v>636</v>
      </c>
      <c r="G14" s="6">
        <f>F14/10</f>
        <v>63.6</v>
      </c>
      <c r="H14" s="5">
        <f>VLOOKUP($A14,第一次!$A:$L,12,0)</f>
        <v>14</v>
      </c>
      <c r="I14">
        <v>19</v>
      </c>
    </row>
    <row r="15" spans="1:12" x14ac:dyDescent="0.25">
      <c r="A15" s="4">
        <v>13</v>
      </c>
      <c r="B15" s="5" t="s">
        <v>25</v>
      </c>
      <c r="C15" s="5">
        <f>VLOOKUP($A15,第一次!$A:$L,5,0)</f>
        <v>61</v>
      </c>
      <c r="D15" s="5">
        <f>VLOOKUP($A15,第一次!$A:$L,4,0)</f>
        <v>44</v>
      </c>
      <c r="E15" s="5">
        <f>VLOOKUP($A15,第一次!$A:$L,6,0)</f>
        <v>21</v>
      </c>
      <c r="F15">
        <f>C15*5+D15*3+E15*2</f>
        <v>479</v>
      </c>
      <c r="G15" s="6">
        <f>F15/10</f>
        <v>47.9</v>
      </c>
      <c r="H15" s="5">
        <f>VLOOKUP($A15,第一次!$A:$L,12,0)</f>
        <v>20</v>
      </c>
      <c r="I15">
        <v>23</v>
      </c>
    </row>
    <row r="16" spans="1:12" x14ac:dyDescent="0.25">
      <c r="A16" s="4">
        <v>14</v>
      </c>
      <c r="B16" s="5" t="s">
        <v>26</v>
      </c>
      <c r="C16" s="5">
        <f>VLOOKUP($A16,第一次!$A:$L,5,0)</f>
        <v>64</v>
      </c>
      <c r="D16" s="5">
        <f>VLOOKUP($A16,第一次!$A:$L,4,0)</f>
        <v>83</v>
      </c>
      <c r="E16" s="5">
        <f>VLOOKUP($A16,第一次!$A:$L,6,0)</f>
        <v>84</v>
      </c>
      <c r="F16">
        <f>C16*5+D16*3+E16*2</f>
        <v>737</v>
      </c>
      <c r="G16" s="6">
        <f>F16/10</f>
        <v>73.7</v>
      </c>
      <c r="H16" s="5">
        <f>VLOOKUP($A16,第一次!$A:$L,12,0)</f>
        <v>5</v>
      </c>
      <c r="I16">
        <v>12</v>
      </c>
    </row>
    <row r="17" spans="1:13" x14ac:dyDescent="0.25">
      <c r="A17" s="4">
        <v>15</v>
      </c>
      <c r="B17" s="5" t="s">
        <v>27</v>
      </c>
      <c r="C17" s="5">
        <f>VLOOKUP($A17,第一次!$A:$L,5,0)</f>
        <v>77</v>
      </c>
      <c r="D17" s="5">
        <f>VLOOKUP($A17,第一次!$A:$L,4,0)</f>
        <v>78</v>
      </c>
      <c r="E17" s="5">
        <f>VLOOKUP($A17,第一次!$A:$L,6,0)</f>
        <v>96</v>
      </c>
      <c r="F17">
        <f>C17*5+D17*3+E17*2</f>
        <v>811</v>
      </c>
      <c r="G17" s="6">
        <f>F17/10</f>
        <v>81.099999999999994</v>
      </c>
      <c r="H17" s="5">
        <f>VLOOKUP($A17,第一次!$A:$L,12,0)</f>
        <v>3</v>
      </c>
      <c r="I17">
        <v>6</v>
      </c>
    </row>
    <row r="18" spans="1:13" x14ac:dyDescent="0.25">
      <c r="A18" s="4">
        <v>16</v>
      </c>
      <c r="B18" s="5" t="s">
        <v>28</v>
      </c>
      <c r="C18" s="5">
        <f>VLOOKUP($A18,第一次!$A:$L,5,0)</f>
        <v>92</v>
      </c>
      <c r="D18" s="5">
        <f>VLOOKUP($A18,第一次!$A:$L,4,0)</f>
        <v>91</v>
      </c>
      <c r="E18" s="5">
        <f>VLOOKUP($A18,第一次!$A:$L,6,0)</f>
        <v>89</v>
      </c>
      <c r="F18">
        <f>C18*5+D18*3+E18*2</f>
        <v>911</v>
      </c>
      <c r="G18" s="6">
        <f>F18/10</f>
        <v>91.1</v>
      </c>
      <c r="H18" s="5">
        <f>VLOOKUP($A18,第一次!$A:$L,12,0)</f>
        <v>2</v>
      </c>
      <c r="I18">
        <v>2</v>
      </c>
    </row>
    <row r="19" spans="1:13" x14ac:dyDescent="0.25">
      <c r="A19" s="4">
        <v>17</v>
      </c>
      <c r="B19" s="5" t="s">
        <v>29</v>
      </c>
      <c r="C19" s="5">
        <f>VLOOKUP($A19,第一次!$A:$L,5,0)</f>
        <v>22</v>
      </c>
      <c r="D19" s="5">
        <f>VLOOKUP($A19,第一次!$A:$L,4,0)</f>
        <v>84</v>
      </c>
      <c r="E19" s="5">
        <f>VLOOKUP($A19,第一次!$A:$L,6,0)</f>
        <v>41</v>
      </c>
      <c r="F19">
        <f>C19*5+D19*3+E19*2</f>
        <v>444</v>
      </c>
      <c r="G19" s="6">
        <f>F19/10</f>
        <v>44.4</v>
      </c>
      <c r="H19" s="5">
        <f>VLOOKUP($A19,第一次!$A:$L,12,0)</f>
        <v>17</v>
      </c>
      <c r="I19">
        <v>24</v>
      </c>
    </row>
    <row r="20" spans="1:13" x14ac:dyDescent="0.25">
      <c r="A20" s="4">
        <v>19</v>
      </c>
      <c r="B20" s="5" t="s">
        <v>30</v>
      </c>
      <c r="C20" s="5">
        <f>VLOOKUP($A20,第一次!$A:$L,5,0)</f>
        <v>45</v>
      </c>
      <c r="D20" s="5">
        <f>VLOOKUP($A20,第一次!$A:$L,4,0)</f>
        <v>83</v>
      </c>
      <c r="E20" s="5">
        <f>VLOOKUP($A20,第一次!$A:$L,6,0)</f>
        <v>96</v>
      </c>
      <c r="F20">
        <f>C20*5+D20*3+E20*2</f>
        <v>666</v>
      </c>
      <c r="G20" s="6">
        <f>F20/10</f>
        <v>66.599999999999994</v>
      </c>
      <c r="H20" s="5">
        <f>VLOOKUP($A20,第一次!$A:$L,12,0)</f>
        <v>15</v>
      </c>
      <c r="I20">
        <v>16</v>
      </c>
    </row>
    <row r="21" spans="1:13" x14ac:dyDescent="0.25">
      <c r="A21" s="4">
        <v>20</v>
      </c>
      <c r="B21" s="5" t="s">
        <v>31</v>
      </c>
      <c r="C21" s="5">
        <f>VLOOKUP($A21,第一次!$A:$L,5,0)</f>
        <v>68</v>
      </c>
      <c r="D21" s="5">
        <f>VLOOKUP($A21,第一次!$A:$L,4,0)</f>
        <v>54</v>
      </c>
      <c r="E21" s="5">
        <f>VLOOKUP($A21,第一次!$A:$L,6,0)</f>
        <v>72</v>
      </c>
      <c r="F21">
        <f>C21*5+D21*3+E21*2</f>
        <v>646</v>
      </c>
      <c r="G21" s="6">
        <f>F21/10</f>
        <v>64.599999999999994</v>
      </c>
      <c r="H21" s="5">
        <f>VLOOKUP($A21,第一次!$A:$L,12,0)</f>
        <v>11</v>
      </c>
      <c r="I21">
        <v>17</v>
      </c>
    </row>
    <row r="22" spans="1:13" x14ac:dyDescent="0.25">
      <c r="A22" s="4">
        <v>21</v>
      </c>
      <c r="B22" s="5" t="s">
        <v>32</v>
      </c>
      <c r="C22" s="5">
        <f>VLOOKUP($A22,第一次!$A:$L,5,0)</f>
        <v>74</v>
      </c>
      <c r="D22" s="5">
        <f>VLOOKUP($A22,第一次!$A:$L,4,0)</f>
        <v>86</v>
      </c>
      <c r="E22" s="5">
        <f>VLOOKUP($A22,第一次!$A:$L,6,0)</f>
        <v>96</v>
      </c>
      <c r="F22">
        <f>C22*5+D22*3+E22*2</f>
        <v>820</v>
      </c>
      <c r="G22" s="6">
        <f>F22/10</f>
        <v>82</v>
      </c>
      <c r="H22" s="5">
        <f>VLOOKUP($A22,第一次!$A:$L,12,0)</f>
        <v>8</v>
      </c>
      <c r="I22">
        <v>4</v>
      </c>
    </row>
    <row r="23" spans="1:13" x14ac:dyDescent="0.25">
      <c r="A23" s="4">
        <v>22</v>
      </c>
      <c r="B23" s="5" t="s">
        <v>33</v>
      </c>
      <c r="C23" s="5">
        <f>VLOOKUP($A23,第一次!$A:$L,5,0)</f>
        <v>85</v>
      </c>
      <c r="D23" s="5">
        <f>VLOOKUP($A23,第一次!$A:$L,4,0)</f>
        <v>65</v>
      </c>
      <c r="E23" s="5">
        <f>VLOOKUP($A23,第一次!$A:$L,6,0)</f>
        <v>96</v>
      </c>
      <c r="F23">
        <f>C23*5+D23*3+E23*2</f>
        <v>812</v>
      </c>
      <c r="G23" s="6">
        <f>F23/10</f>
        <v>81.2</v>
      </c>
      <c r="H23" s="5">
        <f>VLOOKUP($A23,第一次!$A:$L,12,0)</f>
        <v>16</v>
      </c>
      <c r="I23">
        <v>5</v>
      </c>
    </row>
    <row r="24" spans="1:13" x14ac:dyDescent="0.25">
      <c r="A24" s="4">
        <v>23</v>
      </c>
      <c r="B24" s="5" t="s">
        <v>34</v>
      </c>
      <c r="C24" s="5">
        <f>VLOOKUP($A24,第一次!$A:$L,5,0)</f>
        <v>75</v>
      </c>
      <c r="D24" s="5">
        <f>VLOOKUP($A24,第一次!$A:$L,4,0)</f>
        <v>65</v>
      </c>
      <c r="E24" s="5">
        <f>VLOOKUP($A24,第一次!$A:$L,6,0)</f>
        <v>89</v>
      </c>
      <c r="F24">
        <f>C24*5+D24*3+E24*2</f>
        <v>748</v>
      </c>
      <c r="G24" s="6">
        <f>F24/10</f>
        <v>74.8</v>
      </c>
      <c r="H24" s="5">
        <f>VLOOKUP($A24,第一次!$A:$L,12,0)</f>
        <v>19</v>
      </c>
      <c r="I24">
        <v>10</v>
      </c>
    </row>
    <row r="25" spans="1:13" x14ac:dyDescent="0.25">
      <c r="A25" s="4">
        <v>24</v>
      </c>
      <c r="B25" s="5" t="s">
        <v>35</v>
      </c>
      <c r="C25" s="5">
        <f>VLOOKUP($A25,第一次!$A:$L,5,0)</f>
        <v>75</v>
      </c>
      <c r="D25" s="5">
        <f>VLOOKUP($A25,第一次!$A:$L,4,0)</f>
        <v>65</v>
      </c>
      <c r="E25" s="5">
        <f>VLOOKUP($A25,第一次!$A:$L,6,0)</f>
        <v>89</v>
      </c>
      <c r="F25">
        <f>C25*5+D25*3+E25*2</f>
        <v>748</v>
      </c>
      <c r="G25" s="6">
        <f>F25/10</f>
        <v>74.8</v>
      </c>
      <c r="H25" s="5">
        <f>VLOOKUP($A25,第一次!$A:$L,12,0)</f>
        <v>13</v>
      </c>
      <c r="I25">
        <v>11</v>
      </c>
    </row>
    <row r="26" spans="1:13" x14ac:dyDescent="0.25">
      <c r="A26" s="4">
        <v>25</v>
      </c>
      <c r="B26" s="5" t="s">
        <v>36</v>
      </c>
      <c r="C26" s="5">
        <f>VLOOKUP($A26,第一次!$A:$L,5,0)</f>
        <v>45</v>
      </c>
      <c r="D26" s="5">
        <f>VLOOKUP($A26,第一次!$A:$L,4,0)</f>
        <v>99</v>
      </c>
      <c r="E26" s="5">
        <f>VLOOKUP($A26,第一次!$A:$L,6,0)</f>
        <v>74</v>
      </c>
      <c r="F26">
        <f>C26*5+D26*3+E26*2</f>
        <v>670</v>
      </c>
      <c r="G26" s="6">
        <f>F26/10</f>
        <v>67</v>
      </c>
      <c r="H26" s="5">
        <f>VLOOKUP($A26,第一次!$A:$L,12,0)</f>
        <v>18</v>
      </c>
      <c r="I26">
        <v>14</v>
      </c>
    </row>
    <row r="27" spans="1:13" x14ac:dyDescent="0.25">
      <c r="A27" s="4">
        <v>26</v>
      </c>
      <c r="B27" s="5" t="s">
        <v>37</v>
      </c>
      <c r="C27" s="5">
        <f>VLOOKUP($A27,第一次!$A:$L,5,0)</f>
        <v>51</v>
      </c>
      <c r="D27" s="5">
        <f>VLOOKUP($A27,第一次!$A:$L,4,0)</f>
        <v>84</v>
      </c>
      <c r="E27" s="5">
        <f>VLOOKUP($A27,第一次!$A:$L,6,0)</f>
        <v>66</v>
      </c>
      <c r="F27">
        <f>C27*5+D27*3+E27*2</f>
        <v>639</v>
      </c>
      <c r="G27" s="6">
        <f>F27/10</f>
        <v>63.9</v>
      </c>
      <c r="H27" s="5">
        <f>VLOOKUP($A27,第一次!$A:$L,12,0)</f>
        <v>9</v>
      </c>
      <c r="I27">
        <v>18</v>
      </c>
    </row>
    <row r="28" spans="1:13" ht="17.25" thickBot="1" x14ac:dyDescent="0.3">
      <c r="A28" s="7">
        <v>27</v>
      </c>
      <c r="B28" s="8" t="s">
        <v>38</v>
      </c>
      <c r="C28" s="5">
        <f>VLOOKUP($A28,第一次!$A:$L,5,0)</f>
        <v>96</v>
      </c>
      <c r="D28" s="5">
        <f>VLOOKUP($A28,第一次!$A:$L,4,0)</f>
        <v>87</v>
      </c>
      <c r="E28" s="5">
        <f>VLOOKUP($A28,第一次!$A:$L,6,0)</f>
        <v>10</v>
      </c>
      <c r="F28">
        <f>C28*5+D28*3+E28*2</f>
        <v>761</v>
      </c>
      <c r="G28" s="6">
        <f>F28/10</f>
        <v>76.099999999999994</v>
      </c>
      <c r="H28" s="5">
        <f>VLOOKUP($A28,第一次!$A:$L,12,0)</f>
        <v>23</v>
      </c>
      <c r="I28">
        <v>9</v>
      </c>
    </row>
    <row r="29" spans="1:13" ht="17.25" thickBot="1" x14ac:dyDescent="0.3"/>
    <row r="30" spans="1:13" x14ac:dyDescent="0.25">
      <c r="A30" s="15"/>
      <c r="B30" s="16"/>
      <c r="C30" s="16"/>
      <c r="F30" s="16"/>
      <c r="G30" s="16"/>
      <c r="H30" s="16"/>
      <c r="I30" s="16"/>
      <c r="J30" s="16"/>
      <c r="K30" s="16"/>
      <c r="L30" s="16"/>
      <c r="M30" s="17"/>
    </row>
    <row r="31" spans="1:13" x14ac:dyDescent="0.25">
      <c r="A31" s="9"/>
      <c r="B31" s="10"/>
      <c r="C31" s="10"/>
      <c r="F31" s="10"/>
      <c r="G31" s="10"/>
      <c r="H31" s="10"/>
      <c r="I31" s="10"/>
      <c r="J31" s="10"/>
      <c r="K31" s="10"/>
      <c r="L31" s="10"/>
      <c r="M31" s="11"/>
    </row>
    <row r="32" spans="1:13" x14ac:dyDescent="0.25">
      <c r="A32" s="9"/>
      <c r="B32" s="10"/>
      <c r="C32" s="10"/>
      <c r="F32" s="10"/>
      <c r="G32" s="10"/>
      <c r="H32" s="10"/>
      <c r="I32" s="10"/>
      <c r="J32" s="10"/>
      <c r="K32" s="10"/>
      <c r="L32" s="10"/>
      <c r="M32" s="11"/>
    </row>
    <row r="33" spans="1:13" x14ac:dyDescent="0.25">
      <c r="A33" s="9"/>
      <c r="B33" s="10"/>
      <c r="C33" s="10"/>
      <c r="F33" s="10"/>
      <c r="G33" s="10"/>
      <c r="H33" s="10"/>
      <c r="I33" s="10"/>
      <c r="J33" s="10"/>
      <c r="K33" s="10"/>
      <c r="L33" s="10"/>
      <c r="M33" s="11"/>
    </row>
    <row r="34" spans="1:13" x14ac:dyDescent="0.25">
      <c r="A34" s="9"/>
      <c r="B34" s="10"/>
      <c r="C34" s="10"/>
      <c r="F34" s="10"/>
      <c r="G34" s="10"/>
      <c r="H34" s="10"/>
      <c r="I34" s="10"/>
      <c r="J34" s="10"/>
      <c r="K34" s="10"/>
      <c r="L34" s="10"/>
      <c r="M34" s="11"/>
    </row>
    <row r="35" spans="1:13" x14ac:dyDescent="0.25">
      <c r="A35" s="9"/>
      <c r="B35" s="10"/>
      <c r="C35" s="10"/>
      <c r="F35" s="10"/>
      <c r="G35" s="10"/>
      <c r="H35" s="10"/>
      <c r="I35" s="10"/>
      <c r="J35" s="10"/>
      <c r="K35" s="10"/>
      <c r="L35" s="10"/>
      <c r="M35" s="11"/>
    </row>
    <row r="36" spans="1:13" x14ac:dyDescent="0.25">
      <c r="A36" s="9"/>
      <c r="B36" s="10"/>
      <c r="C36" s="10"/>
      <c r="F36" s="10"/>
      <c r="G36" s="10"/>
      <c r="H36" s="10"/>
      <c r="I36" s="10"/>
      <c r="J36" s="10"/>
      <c r="K36" s="10"/>
      <c r="L36" s="10"/>
      <c r="M36" s="11"/>
    </row>
    <row r="37" spans="1:13" ht="17.25" thickBot="1" x14ac:dyDescent="0.3">
      <c r="A37" s="12"/>
      <c r="B37" s="13"/>
      <c r="C37" s="13"/>
      <c r="F37" s="13"/>
      <c r="G37" s="13"/>
      <c r="H37" s="13"/>
      <c r="I37" s="13"/>
      <c r="J37" s="13"/>
      <c r="K37" s="13"/>
      <c r="L37" s="13"/>
      <c r="M37" s="14"/>
    </row>
    <row r="38" spans="1:13" x14ac:dyDescent="0.25">
      <c r="A38" s="1"/>
      <c r="B38" s="1"/>
    </row>
    <row r="39" spans="1:13" x14ac:dyDescent="0.25">
      <c r="A39" s="1"/>
      <c r="B39" s="1"/>
    </row>
  </sheetData>
  <sortState ref="A3:M28">
    <sortCondition ref="A3:A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2016-02-23T05:52:00Z</dcterms:created>
  <dcterms:modified xsi:type="dcterms:W3CDTF">2016-05-31T06:11:05Z</dcterms:modified>
</cp:coreProperties>
</file>