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9\"/>
    </mc:Choice>
  </mc:AlternateContent>
  <bookViews>
    <workbookView xWindow="0" yWindow="0" windowWidth="19200" windowHeight="11550" activeTab="1"/>
  </bookViews>
  <sheets>
    <sheet name="第一次" sheetId="1" r:id="rId1"/>
    <sheet name="第二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 l="1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E3" i="2"/>
  <c r="D3" i="2"/>
  <c r="F3" i="2" l="1"/>
  <c r="G3" i="2" s="1"/>
  <c r="F26" i="2"/>
  <c r="G26" i="2" s="1"/>
  <c r="F22" i="2"/>
  <c r="G22" i="2" s="1"/>
  <c r="F10" i="2"/>
  <c r="G10" i="2" s="1"/>
  <c r="F6" i="2"/>
  <c r="G6" i="2" s="1"/>
  <c r="F18" i="2"/>
  <c r="G18" i="2" s="1"/>
  <c r="F14" i="2"/>
  <c r="G14" i="2" s="1"/>
  <c r="F23" i="2"/>
  <c r="G23" i="2" s="1"/>
  <c r="F15" i="2"/>
  <c r="G15" i="2" s="1"/>
  <c r="F7" i="2"/>
  <c r="G7" i="2" s="1"/>
  <c r="F28" i="2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  <c r="F27" i="2"/>
  <c r="G27" i="2" s="1"/>
  <c r="F19" i="2"/>
  <c r="G19" i="2" s="1"/>
  <c r="F11" i="2"/>
  <c r="G11" i="2" s="1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D29" i="1"/>
  <c r="E29" i="1"/>
  <c r="F29" i="1"/>
  <c r="G29" i="1"/>
  <c r="H29" i="1"/>
  <c r="I29" i="1"/>
  <c r="C29" i="1"/>
  <c r="K6" i="1" l="1"/>
  <c r="K5" i="1"/>
  <c r="K7" i="1"/>
  <c r="K8" i="1"/>
  <c r="K9" i="1"/>
  <c r="K10" i="1"/>
  <c r="K11" i="1"/>
  <c r="K3" i="1"/>
  <c r="K13" i="1"/>
  <c r="K12" i="1"/>
  <c r="K14" i="1"/>
  <c r="K15" i="1"/>
  <c r="K16" i="1"/>
  <c r="K17" i="1"/>
  <c r="K18" i="1"/>
  <c r="K22" i="1"/>
  <c r="K28" i="1"/>
  <c r="K25" i="1"/>
  <c r="K26" i="1"/>
  <c r="K27" i="1"/>
  <c r="K20" i="1"/>
  <c r="K21" i="1"/>
  <c r="K23" i="1"/>
  <c r="K19" i="1"/>
  <c r="K24" i="1"/>
  <c r="K4" i="1"/>
  <c r="J6" i="1" l="1"/>
  <c r="J5" i="1"/>
  <c r="J7" i="1"/>
  <c r="J8" i="1"/>
  <c r="J9" i="1"/>
  <c r="J10" i="1"/>
  <c r="J11" i="1"/>
  <c r="J3" i="1"/>
  <c r="J13" i="1"/>
  <c r="J12" i="1"/>
  <c r="J14" i="1"/>
  <c r="J15" i="1"/>
  <c r="J16" i="1"/>
  <c r="J17" i="1"/>
  <c r="J18" i="1"/>
  <c r="J22" i="1"/>
  <c r="J28" i="1"/>
  <c r="J25" i="1"/>
  <c r="J26" i="1"/>
  <c r="J27" i="1"/>
  <c r="J20" i="1"/>
  <c r="J21" i="1"/>
  <c r="J23" i="1"/>
  <c r="J19" i="1"/>
  <c r="J24" i="1"/>
  <c r="J4" i="1"/>
</calcChain>
</file>

<file path=xl/sharedStrings.xml><?xml version="1.0" encoding="utf-8"?>
<sst xmlns="http://schemas.openxmlformats.org/spreadsheetml/2006/main" count="76" uniqueCount="45">
  <si>
    <t>安順國中104學年度第2學期108班第一次段考成績表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</si>
  <si>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</si>
  <si>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</si>
  <si>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</si>
  <si>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英語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</si>
  <si>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</si>
  <si>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</si>
  <si>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</si>
  <si>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</si>
  <si>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</si>
  <si>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</si>
  <si>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</si>
  <si>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排名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</si>
  <si>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</si>
  <si>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</si>
  <si>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</si>
  <si>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林鉯鋮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</si>
  <si>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</si>
  <si>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</si>
  <si>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</si>
  <si>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</si>
  <si>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</si>
  <si>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</si>
  <si>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黃家俊</t>
    <phoneticPr fontId="1" type="noConversion"/>
  </si>
  <si>
    <t>蔡詠全</t>
    <phoneticPr fontId="1" type="noConversion"/>
  </si>
  <si>
    <t>蔡愷恩</t>
    <phoneticPr fontId="1" type="noConversion"/>
  </si>
  <si>
    <t>鄭家宏</t>
    <phoneticPr fontId="1" type="noConversion"/>
  </si>
  <si>
    <t>謝昌硯</t>
    <phoneticPr fontId="1" type="noConversion"/>
  </si>
  <si>
    <t>王弈婷</t>
    <phoneticPr fontId="1" type="noConversion"/>
  </si>
  <si>
    <t>王萱茹</t>
    <phoneticPr fontId="1" type="noConversion"/>
  </si>
  <si>
    <t>吳雅萍</t>
    <phoneticPr fontId="1" type="noConversion"/>
  </si>
  <si>
    <t>吳靜如</t>
    <phoneticPr fontId="1" type="noConversion"/>
  </si>
  <si>
    <t>吳蘊瑩</t>
    <phoneticPr fontId="1" type="noConversion"/>
  </si>
  <si>
    <t>林詩翎</t>
    <phoneticPr fontId="1" type="noConversion"/>
  </si>
  <si>
    <t>許芳瑜</t>
    <phoneticPr fontId="1" type="noConversion"/>
  </si>
  <si>
    <t>許倚珍</t>
    <phoneticPr fontId="1" type="noConversion"/>
  </si>
  <si>
    <t>陳亭姿</t>
    <phoneticPr fontId="1" type="noConversion"/>
  </si>
  <si>
    <t>陳瑩純</t>
    <phoneticPr fontId="1" type="noConversion"/>
  </si>
  <si>
    <t>顏瑄薏</t>
    <phoneticPr fontId="1" type="noConversion"/>
  </si>
  <si>
    <t>這次的成績真的是太棒了，要繼續保持喔!!!!!!!!!!!!</t>
    <phoneticPr fontId="1" type="noConversion"/>
  </si>
  <si>
    <t>加權計分</t>
    <phoneticPr fontId="1" type="noConversion"/>
  </si>
  <si>
    <t>加權平分</t>
    <phoneticPr fontId="1" type="noConversion"/>
  </si>
  <si>
    <t>原始名次</t>
    <phoneticPr fontId="1" type="noConversion"/>
  </si>
  <si>
    <t>加權名次</t>
    <phoneticPr fontId="1" type="noConversion"/>
  </si>
  <si>
    <t>座號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</si>
</sst>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M6" sqref="M6"/>
    </sheetView>
  </sheetViews>
  <sheetFormatPr defaultRowHeight="16.5" x14ac:dyDescent="0.25"/>
  <cols>
    <col min="3" max="3" width="9" style="2"/>
    <col min="4" max="4" width="9" style="4"/>
    <col min="5" max="5" width="9" style="3"/>
    <col min="6" max="6" width="9" style="5"/>
    <col min="7" max="7" width="9" style="6"/>
    <col min="8" max="8" width="9" style="8"/>
    <col min="9" max="9" width="9" style="7"/>
    <col min="10" max="11" width="9" style="9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t="s">
        <v>1</v>
      </c>
      <c r="B2" t="s">
        <v>2</v>
      </c>
      <c r="C2" s="2" t="s">
        <v>3</v>
      </c>
      <c r="D2" s="4" t="s">
        <v>4</v>
      </c>
      <c r="E2" s="3" t="s">
        <v>5</v>
      </c>
      <c r="F2" s="5" t="s">
        <v>6</v>
      </c>
      <c r="G2" s="6" t="s">
        <v>7</v>
      </c>
      <c r="H2" s="8" t="s">
        <v>8</v>
      </c>
      <c r="I2" s="7" t="s">
        <v>9</v>
      </c>
      <c r="J2" s="9" t="s">
        <v>10</v>
      </c>
      <c r="K2" s="9" t="s">
        <v>11</v>
      </c>
      <c r="L2" t="s">
        <v>12</v>
      </c>
    </row>
    <row r="3" spans="1:12" x14ac:dyDescent="0.25">
      <c r="A3">
        <v>9</v>
      </c>
      <c r="B3" t="s">
        <v>21</v>
      </c>
      <c r="C3" s="2">
        <v>100</v>
      </c>
      <c r="D3" s="4">
        <v>100</v>
      </c>
      <c r="E3" s="3">
        <v>100</v>
      </c>
      <c r="F3" s="5">
        <v>100</v>
      </c>
      <c r="G3" s="6">
        <v>100</v>
      </c>
      <c r="H3" s="8">
        <v>100</v>
      </c>
      <c r="I3" s="7">
        <v>100</v>
      </c>
      <c r="J3" s="9">
        <f>SUM(C3:I3)</f>
        <v>700</v>
      </c>
      <c r="K3" s="10">
        <f>AVERAGE(C3:I3)</f>
        <v>100</v>
      </c>
      <c r="L3">
        <v>1</v>
      </c>
    </row>
    <row r="4" spans="1:12" x14ac:dyDescent="0.25">
      <c r="A4">
        <v>1</v>
      </c>
      <c r="B4" t="s">
        <v>13</v>
      </c>
      <c r="C4" s="2">
        <v>100</v>
      </c>
      <c r="D4" s="4">
        <v>75</v>
      </c>
      <c r="E4" s="3">
        <v>99</v>
      </c>
      <c r="F4" s="5">
        <v>99</v>
      </c>
      <c r="G4" s="6">
        <v>94</v>
      </c>
      <c r="H4" s="8">
        <v>100</v>
      </c>
      <c r="I4" s="7">
        <v>75</v>
      </c>
      <c r="J4" s="9">
        <f>SUM(C4:I4)</f>
        <v>642</v>
      </c>
      <c r="K4" s="10">
        <f>AVERAGE(C4:I4)</f>
        <v>91.714285714285708</v>
      </c>
      <c r="L4">
        <v>2</v>
      </c>
    </row>
    <row r="5" spans="1:12" x14ac:dyDescent="0.25">
      <c r="A5">
        <v>3</v>
      </c>
      <c r="B5" t="s">
        <v>15</v>
      </c>
      <c r="C5" s="2">
        <v>98</v>
      </c>
      <c r="D5" s="4">
        <v>73</v>
      </c>
      <c r="E5" s="3">
        <v>97</v>
      </c>
      <c r="F5" s="5">
        <v>99</v>
      </c>
      <c r="G5" s="6">
        <v>99</v>
      </c>
      <c r="H5" s="8">
        <v>98</v>
      </c>
      <c r="I5" s="7">
        <v>77</v>
      </c>
      <c r="J5" s="9">
        <f>SUM(C5:I5)</f>
        <v>641</v>
      </c>
      <c r="K5" s="10">
        <f>AVERAGE(C5:I5)</f>
        <v>91.571428571428569</v>
      </c>
      <c r="L5">
        <v>3</v>
      </c>
    </row>
    <row r="6" spans="1:12" x14ac:dyDescent="0.25">
      <c r="A6">
        <v>2</v>
      </c>
      <c r="B6" t="s">
        <v>14</v>
      </c>
      <c r="C6" s="2">
        <v>99</v>
      </c>
      <c r="D6" s="4">
        <v>74</v>
      </c>
      <c r="E6" s="3">
        <v>98</v>
      </c>
      <c r="F6" s="5">
        <v>99</v>
      </c>
      <c r="G6" s="6">
        <v>93</v>
      </c>
      <c r="H6" s="8">
        <v>99</v>
      </c>
      <c r="I6" s="7">
        <v>76</v>
      </c>
      <c r="J6" s="9">
        <f>SUM(C6:I6)</f>
        <v>638</v>
      </c>
      <c r="K6" s="10">
        <f>AVERAGE(C6:I6)</f>
        <v>91.142857142857139</v>
      </c>
      <c r="L6">
        <v>4</v>
      </c>
    </row>
    <row r="7" spans="1:12" x14ac:dyDescent="0.25">
      <c r="A7">
        <v>4</v>
      </c>
      <c r="B7" t="s">
        <v>16</v>
      </c>
      <c r="C7" s="2">
        <v>97</v>
      </c>
      <c r="D7" s="4">
        <v>72</v>
      </c>
      <c r="E7" s="3">
        <v>96</v>
      </c>
      <c r="F7" s="5">
        <v>99</v>
      </c>
      <c r="G7" s="6">
        <v>97</v>
      </c>
      <c r="H7" s="8">
        <v>97</v>
      </c>
      <c r="I7" s="7">
        <v>78</v>
      </c>
      <c r="J7" s="9">
        <f>SUM(C7:I7)</f>
        <v>636</v>
      </c>
      <c r="K7" s="10">
        <f>AVERAGE(C7:I7)</f>
        <v>90.857142857142861</v>
      </c>
      <c r="L7">
        <v>5</v>
      </c>
    </row>
    <row r="8" spans="1:12" x14ac:dyDescent="0.25">
      <c r="A8">
        <v>5</v>
      </c>
      <c r="B8" t="s">
        <v>17</v>
      </c>
      <c r="C8" s="2">
        <v>96</v>
      </c>
      <c r="D8" s="4">
        <v>71</v>
      </c>
      <c r="E8" s="3">
        <v>95</v>
      </c>
      <c r="F8" s="5">
        <v>98</v>
      </c>
      <c r="G8" s="6">
        <v>96</v>
      </c>
      <c r="H8" s="8">
        <v>96</v>
      </c>
      <c r="I8" s="7">
        <v>79</v>
      </c>
      <c r="J8" s="9">
        <f>SUM(C8:I8)</f>
        <v>631</v>
      </c>
      <c r="K8" s="10">
        <f>AVERAGE(C8:I8)</f>
        <v>90.142857142857139</v>
      </c>
      <c r="L8">
        <v>6</v>
      </c>
    </row>
    <row r="9" spans="1:12" x14ac:dyDescent="0.25">
      <c r="A9">
        <v>6</v>
      </c>
      <c r="B9" t="s">
        <v>18</v>
      </c>
      <c r="C9" s="2">
        <v>95</v>
      </c>
      <c r="D9" s="4">
        <v>70</v>
      </c>
      <c r="E9" s="3">
        <v>94</v>
      </c>
      <c r="F9" s="5">
        <v>97</v>
      </c>
      <c r="G9" s="6">
        <v>95</v>
      </c>
      <c r="H9" s="8">
        <v>95</v>
      </c>
      <c r="I9" s="7">
        <v>80</v>
      </c>
      <c r="J9" s="9">
        <f>SUM(C9:I9)</f>
        <v>626</v>
      </c>
      <c r="K9" s="10">
        <f>AVERAGE(C9:I9)</f>
        <v>89.428571428571431</v>
      </c>
      <c r="L9">
        <v>7</v>
      </c>
    </row>
    <row r="10" spans="1:12" x14ac:dyDescent="0.25">
      <c r="A10">
        <v>7</v>
      </c>
      <c r="B10" t="s">
        <v>19</v>
      </c>
      <c r="C10" s="2">
        <v>94</v>
      </c>
      <c r="D10" s="4">
        <v>69</v>
      </c>
      <c r="E10" s="3">
        <v>93</v>
      </c>
      <c r="F10" s="5">
        <v>96</v>
      </c>
      <c r="G10" s="6">
        <v>94</v>
      </c>
      <c r="H10" s="8">
        <v>94</v>
      </c>
      <c r="I10" s="7">
        <v>81</v>
      </c>
      <c r="J10" s="9">
        <f>SUM(C10:I10)</f>
        <v>621</v>
      </c>
      <c r="K10" s="10">
        <f>AVERAGE(C10:I10)</f>
        <v>88.714285714285708</v>
      </c>
      <c r="L10">
        <v>8</v>
      </c>
    </row>
    <row r="11" spans="1:12" x14ac:dyDescent="0.25">
      <c r="A11">
        <v>8</v>
      </c>
      <c r="B11" t="s">
        <v>20</v>
      </c>
      <c r="C11" s="2">
        <v>93</v>
      </c>
      <c r="D11" s="4">
        <v>68</v>
      </c>
      <c r="E11" s="3">
        <v>92</v>
      </c>
      <c r="F11" s="5">
        <v>95</v>
      </c>
      <c r="G11" s="6">
        <v>93</v>
      </c>
      <c r="H11" s="8">
        <v>93</v>
      </c>
      <c r="I11" s="7">
        <v>82</v>
      </c>
      <c r="J11" s="9">
        <f>SUM(C11:I11)</f>
        <v>616</v>
      </c>
      <c r="K11" s="10">
        <f>AVERAGE(C11:I11)</f>
        <v>88</v>
      </c>
      <c r="L11">
        <v>9</v>
      </c>
    </row>
    <row r="12" spans="1:12" x14ac:dyDescent="0.25">
      <c r="A12">
        <v>11</v>
      </c>
      <c r="B12" t="s">
        <v>23</v>
      </c>
      <c r="C12" s="2">
        <v>90</v>
      </c>
      <c r="D12" s="4">
        <v>65</v>
      </c>
      <c r="E12" s="3">
        <v>89</v>
      </c>
      <c r="F12" s="5">
        <v>92</v>
      </c>
      <c r="G12" s="6">
        <v>96</v>
      </c>
      <c r="H12" s="8">
        <v>90</v>
      </c>
      <c r="I12" s="7">
        <v>85</v>
      </c>
      <c r="J12" s="9">
        <f>SUM(C12:I12)</f>
        <v>607</v>
      </c>
      <c r="K12" s="10">
        <f>AVERAGE(C12:I12)</f>
        <v>86.714285714285708</v>
      </c>
      <c r="L12">
        <v>10</v>
      </c>
    </row>
    <row r="13" spans="1:12" x14ac:dyDescent="0.25">
      <c r="A13">
        <v>10</v>
      </c>
      <c r="B13" t="s">
        <v>22</v>
      </c>
      <c r="C13" s="2">
        <v>100</v>
      </c>
      <c r="D13" s="2">
        <v>100</v>
      </c>
      <c r="E13" s="2">
        <v>100</v>
      </c>
      <c r="F13" s="2">
        <v>100</v>
      </c>
      <c r="G13" s="2">
        <v>100</v>
      </c>
      <c r="H13" s="2">
        <v>100</v>
      </c>
      <c r="I13" s="2">
        <v>99</v>
      </c>
      <c r="J13" s="9">
        <f>SUM(C13:I13)</f>
        <v>699</v>
      </c>
      <c r="K13" s="10">
        <f>AVERAGE(C13:I13)</f>
        <v>99.857142857142861</v>
      </c>
      <c r="L13">
        <v>11</v>
      </c>
    </row>
    <row r="14" spans="1:12" x14ac:dyDescent="0.25">
      <c r="A14">
        <v>12</v>
      </c>
      <c r="B14" t="s">
        <v>24</v>
      </c>
      <c r="C14" s="2">
        <v>89</v>
      </c>
      <c r="D14" s="4">
        <v>64</v>
      </c>
      <c r="E14" s="3">
        <v>88</v>
      </c>
      <c r="F14" s="5">
        <v>91</v>
      </c>
      <c r="G14" s="6">
        <v>90</v>
      </c>
      <c r="H14" s="8">
        <v>89</v>
      </c>
      <c r="I14" s="7">
        <v>86</v>
      </c>
      <c r="J14" s="9">
        <f>SUM(C14:I14)</f>
        <v>597</v>
      </c>
      <c r="K14" s="10">
        <f>AVERAGE(C14:I14)</f>
        <v>85.285714285714292</v>
      </c>
      <c r="L14">
        <v>12</v>
      </c>
    </row>
    <row r="15" spans="1:12" x14ac:dyDescent="0.25">
      <c r="A15">
        <v>13</v>
      </c>
      <c r="B15" t="s">
        <v>25</v>
      </c>
      <c r="C15" s="2">
        <v>88</v>
      </c>
      <c r="D15" s="4">
        <v>63</v>
      </c>
      <c r="E15" s="3">
        <v>87</v>
      </c>
      <c r="F15" s="5">
        <v>90</v>
      </c>
      <c r="G15" s="6">
        <v>89</v>
      </c>
      <c r="H15" s="8">
        <v>88</v>
      </c>
      <c r="I15" s="7">
        <v>87</v>
      </c>
      <c r="J15" s="9">
        <f>SUM(C15:I15)</f>
        <v>592</v>
      </c>
      <c r="K15" s="10">
        <f>AVERAGE(C15:I15)</f>
        <v>84.571428571428569</v>
      </c>
      <c r="L15">
        <v>13</v>
      </c>
    </row>
    <row r="16" spans="1:12" x14ac:dyDescent="0.25">
      <c r="A16">
        <v>14</v>
      </c>
      <c r="B16" t="s">
        <v>26</v>
      </c>
      <c r="C16" s="2">
        <v>87</v>
      </c>
      <c r="D16" s="4">
        <v>62</v>
      </c>
      <c r="E16" s="3">
        <v>86</v>
      </c>
      <c r="F16" s="5">
        <v>89</v>
      </c>
      <c r="G16" s="6">
        <v>88</v>
      </c>
      <c r="H16" s="8">
        <v>87</v>
      </c>
      <c r="I16" s="7">
        <v>88</v>
      </c>
      <c r="J16" s="9">
        <f>SUM(C16:I16)</f>
        <v>587</v>
      </c>
      <c r="K16" s="10">
        <f>AVERAGE(C16:I16)</f>
        <v>83.857142857142861</v>
      </c>
      <c r="L16">
        <v>14</v>
      </c>
    </row>
    <row r="17" spans="1:12" x14ac:dyDescent="0.25">
      <c r="A17">
        <v>15</v>
      </c>
      <c r="B17" t="s">
        <v>27</v>
      </c>
      <c r="C17" s="2">
        <v>86</v>
      </c>
      <c r="D17" s="4">
        <v>61</v>
      </c>
      <c r="E17" s="3">
        <v>85</v>
      </c>
      <c r="F17" s="5">
        <v>88</v>
      </c>
      <c r="G17" s="6">
        <v>87</v>
      </c>
      <c r="H17" s="8">
        <v>86</v>
      </c>
      <c r="I17" s="7">
        <v>89</v>
      </c>
      <c r="J17" s="9">
        <f>SUM(C17:I17)</f>
        <v>582</v>
      </c>
      <c r="K17" s="10">
        <f>AVERAGE(C17:I17)</f>
        <v>83.142857142857139</v>
      </c>
      <c r="L17">
        <v>15</v>
      </c>
    </row>
    <row r="18" spans="1:12" x14ac:dyDescent="0.25">
      <c r="A18">
        <v>16</v>
      </c>
      <c r="B18" t="s">
        <v>28</v>
      </c>
      <c r="C18" s="2">
        <v>85</v>
      </c>
      <c r="D18" s="4">
        <v>60</v>
      </c>
      <c r="E18" s="3">
        <v>84</v>
      </c>
      <c r="F18" s="5">
        <v>87</v>
      </c>
      <c r="G18" s="6">
        <v>86</v>
      </c>
      <c r="H18" s="8">
        <v>85</v>
      </c>
      <c r="I18" s="7">
        <v>90</v>
      </c>
      <c r="J18" s="9">
        <f>SUM(C18:I18)</f>
        <v>577</v>
      </c>
      <c r="K18" s="10">
        <f>AVERAGE(C18:I18)</f>
        <v>82.428571428571431</v>
      </c>
      <c r="L18">
        <v>16</v>
      </c>
    </row>
    <row r="19" spans="1:12" x14ac:dyDescent="0.25">
      <c r="A19">
        <v>26</v>
      </c>
      <c r="B19" t="s">
        <v>37</v>
      </c>
      <c r="C19" s="2">
        <v>76</v>
      </c>
      <c r="D19" s="4">
        <v>51</v>
      </c>
      <c r="E19" s="3">
        <v>75</v>
      </c>
      <c r="F19" s="5">
        <v>99</v>
      </c>
      <c r="G19" s="6">
        <v>99</v>
      </c>
      <c r="H19" s="8">
        <v>76</v>
      </c>
      <c r="I19" s="7">
        <v>99</v>
      </c>
      <c r="J19" s="9">
        <f>SUM(C19:I19)</f>
        <v>575</v>
      </c>
      <c r="K19" s="10">
        <f>AVERAGE(C19:I19)</f>
        <v>82.142857142857139</v>
      </c>
      <c r="L19">
        <v>17</v>
      </c>
    </row>
    <row r="20" spans="1:12" x14ac:dyDescent="0.25">
      <c r="A20">
        <v>23</v>
      </c>
      <c r="B20" t="s">
        <v>34</v>
      </c>
      <c r="C20" s="2">
        <v>79</v>
      </c>
      <c r="D20" s="4">
        <v>54</v>
      </c>
      <c r="E20" s="3">
        <v>78</v>
      </c>
      <c r="F20" s="5">
        <v>89</v>
      </c>
      <c r="G20" s="6">
        <v>99</v>
      </c>
      <c r="H20" s="8">
        <v>79</v>
      </c>
      <c r="I20" s="7">
        <v>96</v>
      </c>
      <c r="J20" s="9">
        <f>SUM(C20:I20)</f>
        <v>574</v>
      </c>
      <c r="K20" s="10">
        <f>AVERAGE(C20:I20)</f>
        <v>82</v>
      </c>
      <c r="L20">
        <v>18</v>
      </c>
    </row>
    <row r="21" spans="1:12" x14ac:dyDescent="0.25">
      <c r="A21">
        <v>24</v>
      </c>
      <c r="B21" t="s">
        <v>35</v>
      </c>
      <c r="C21" s="2">
        <v>78</v>
      </c>
      <c r="D21" s="4">
        <v>53</v>
      </c>
      <c r="E21" s="3">
        <v>77</v>
      </c>
      <c r="F21" s="5">
        <v>90</v>
      </c>
      <c r="G21" s="6">
        <v>100</v>
      </c>
      <c r="H21" s="8">
        <v>78</v>
      </c>
      <c r="I21" s="7">
        <v>97</v>
      </c>
      <c r="J21" s="9">
        <f>SUM(C21:I21)</f>
        <v>573</v>
      </c>
      <c r="K21" s="10">
        <f>AVERAGE(C21:I21)</f>
        <v>81.857142857142861</v>
      </c>
      <c r="L21">
        <v>19</v>
      </c>
    </row>
    <row r="22" spans="1:12" x14ac:dyDescent="0.25">
      <c r="A22">
        <v>17</v>
      </c>
      <c r="B22" t="s">
        <v>29</v>
      </c>
      <c r="C22" s="2">
        <v>84</v>
      </c>
      <c r="D22" s="4">
        <v>59</v>
      </c>
      <c r="E22" s="3">
        <v>83</v>
      </c>
      <c r="F22" s="5">
        <v>86</v>
      </c>
      <c r="G22" s="6">
        <v>85</v>
      </c>
      <c r="H22" s="8">
        <v>84</v>
      </c>
      <c r="I22" s="7">
        <v>91</v>
      </c>
      <c r="J22" s="9">
        <f>SUM(C22:I22)</f>
        <v>572</v>
      </c>
      <c r="K22" s="10">
        <f>AVERAGE(C22:I22)</f>
        <v>81.714285714285708</v>
      </c>
      <c r="L22">
        <v>20</v>
      </c>
    </row>
    <row r="23" spans="1:12" x14ac:dyDescent="0.25">
      <c r="A23">
        <v>25</v>
      </c>
      <c r="B23" t="s">
        <v>36</v>
      </c>
      <c r="C23" s="2">
        <v>77</v>
      </c>
      <c r="D23" s="4">
        <v>52</v>
      </c>
      <c r="E23" s="3">
        <v>76</v>
      </c>
      <c r="F23" s="5">
        <v>91</v>
      </c>
      <c r="G23" s="6">
        <v>100</v>
      </c>
      <c r="H23" s="8">
        <v>77</v>
      </c>
      <c r="I23" s="7">
        <v>98</v>
      </c>
      <c r="J23" s="9">
        <f>SUM(C23:I23)</f>
        <v>571</v>
      </c>
      <c r="K23" s="10">
        <f>AVERAGE(C23:I23)</f>
        <v>81.571428571428569</v>
      </c>
      <c r="L23">
        <v>21</v>
      </c>
    </row>
    <row r="24" spans="1:12" x14ac:dyDescent="0.25">
      <c r="A24">
        <v>27</v>
      </c>
      <c r="B24" t="s">
        <v>38</v>
      </c>
      <c r="C24" s="2">
        <v>75</v>
      </c>
      <c r="D24" s="4">
        <v>50</v>
      </c>
      <c r="E24" s="3">
        <v>74</v>
      </c>
      <c r="F24" s="5">
        <v>100</v>
      </c>
      <c r="G24" s="6">
        <v>97</v>
      </c>
      <c r="H24" s="8">
        <v>75</v>
      </c>
      <c r="I24" s="7">
        <v>100</v>
      </c>
      <c r="J24" s="9">
        <f>SUM(C24:I24)</f>
        <v>571</v>
      </c>
      <c r="K24" s="10">
        <f>AVERAGE(C24:I24)</f>
        <v>81.571428571428569</v>
      </c>
      <c r="L24">
        <v>22</v>
      </c>
    </row>
    <row r="25" spans="1:12" x14ac:dyDescent="0.25">
      <c r="A25">
        <v>20</v>
      </c>
      <c r="B25" t="s">
        <v>31</v>
      </c>
      <c r="C25" s="2">
        <v>82</v>
      </c>
      <c r="D25" s="4">
        <v>57</v>
      </c>
      <c r="E25" s="3">
        <v>81</v>
      </c>
      <c r="F25" s="5">
        <v>86</v>
      </c>
      <c r="G25" s="6">
        <v>88</v>
      </c>
      <c r="H25" s="8">
        <v>82</v>
      </c>
      <c r="I25" s="7">
        <v>93</v>
      </c>
      <c r="J25" s="9">
        <f>SUM(C25:I25)</f>
        <v>569</v>
      </c>
      <c r="K25" s="10">
        <f>AVERAGE(C25:I25)</f>
        <v>81.285714285714292</v>
      </c>
      <c r="L25">
        <v>23</v>
      </c>
    </row>
    <row r="26" spans="1:12" x14ac:dyDescent="0.25">
      <c r="A26">
        <v>21</v>
      </c>
      <c r="B26" t="s">
        <v>32</v>
      </c>
      <c r="C26" s="2">
        <v>81</v>
      </c>
      <c r="D26" s="4">
        <v>56</v>
      </c>
      <c r="E26" s="3">
        <v>80</v>
      </c>
      <c r="F26" s="5">
        <v>87</v>
      </c>
      <c r="G26" s="6">
        <v>89</v>
      </c>
      <c r="H26" s="8">
        <v>81</v>
      </c>
      <c r="I26" s="7">
        <v>94</v>
      </c>
      <c r="J26" s="9">
        <f>SUM(C26:I26)</f>
        <v>568</v>
      </c>
      <c r="K26" s="10">
        <f>AVERAGE(C26:I26)</f>
        <v>81.142857142857139</v>
      </c>
      <c r="L26">
        <v>24</v>
      </c>
    </row>
    <row r="27" spans="1:12" x14ac:dyDescent="0.25">
      <c r="A27">
        <v>22</v>
      </c>
      <c r="B27" t="s">
        <v>33</v>
      </c>
      <c r="C27" s="2">
        <v>80</v>
      </c>
      <c r="D27" s="4">
        <v>55</v>
      </c>
      <c r="E27" s="3">
        <v>79</v>
      </c>
      <c r="F27" s="5">
        <v>88</v>
      </c>
      <c r="G27" s="6">
        <v>91</v>
      </c>
      <c r="H27" s="8">
        <v>80</v>
      </c>
      <c r="I27" s="7">
        <v>95</v>
      </c>
      <c r="J27" s="9">
        <f>SUM(C27:I27)</f>
        <v>568</v>
      </c>
      <c r="K27" s="10">
        <f>AVERAGE(C27:I27)</f>
        <v>81.142857142857139</v>
      </c>
      <c r="L27">
        <v>25</v>
      </c>
    </row>
    <row r="28" spans="1:12" x14ac:dyDescent="0.25">
      <c r="A28">
        <v>19</v>
      </c>
      <c r="B28" t="s">
        <v>30</v>
      </c>
      <c r="C28" s="2">
        <v>83</v>
      </c>
      <c r="D28" s="4">
        <v>58</v>
      </c>
      <c r="E28" s="3">
        <v>82</v>
      </c>
      <c r="F28" s="5">
        <v>85</v>
      </c>
      <c r="G28" s="6">
        <v>84</v>
      </c>
      <c r="H28" s="8">
        <v>83</v>
      </c>
      <c r="I28" s="7">
        <v>92</v>
      </c>
      <c r="J28" s="9">
        <f>SUM(C28:I28)</f>
        <v>567</v>
      </c>
      <c r="K28" s="10">
        <f>AVERAGE(C28:I28)</f>
        <v>81</v>
      </c>
      <c r="L28">
        <v>26</v>
      </c>
    </row>
    <row r="29" spans="1:12" x14ac:dyDescent="0.25">
      <c r="C29" s="11">
        <f>AVERAGE(C3:C28)</f>
        <v>88.15384615384616</v>
      </c>
      <c r="D29" s="11">
        <f t="shared" ref="D29:I29" si="0">AVERAGE(D3:D28)</f>
        <v>65.07692307692308</v>
      </c>
      <c r="E29" s="11">
        <f t="shared" si="0"/>
        <v>87.230769230769226</v>
      </c>
      <c r="F29" s="11">
        <f t="shared" si="0"/>
        <v>93.07692307692308</v>
      </c>
      <c r="G29" s="11">
        <f t="shared" si="0"/>
        <v>93.42307692307692</v>
      </c>
      <c r="H29" s="11">
        <f t="shared" si="0"/>
        <v>88.15384615384616</v>
      </c>
      <c r="I29" s="11">
        <f t="shared" si="0"/>
        <v>88.730769230769226</v>
      </c>
      <c r="L29" s="1"/>
    </row>
    <row r="30" spans="1:12" x14ac:dyDescent="0.25">
      <c r="B30" s="12" t="s">
        <v>39</v>
      </c>
      <c r="C30" s="12"/>
      <c r="D30" s="12"/>
      <c r="E30" s="12"/>
      <c r="F30" s="12"/>
      <c r="G30" s="12"/>
      <c r="H30" s="12"/>
      <c r="I30" s="12"/>
    </row>
    <row r="31" spans="1:12" x14ac:dyDescent="0.25">
      <c r="B31" s="12"/>
      <c r="C31" s="12"/>
      <c r="D31" s="12"/>
      <c r="E31" s="12"/>
      <c r="F31" s="12"/>
      <c r="G31" s="12"/>
      <c r="H31" s="12"/>
      <c r="I31" s="12"/>
    </row>
    <row r="32" spans="1:12" x14ac:dyDescent="0.25">
      <c r="B32" s="12"/>
      <c r="C32" s="12"/>
      <c r="D32" s="12"/>
      <c r="E32" s="12"/>
      <c r="F32" s="12"/>
      <c r="G32" s="12"/>
      <c r="H32" s="12"/>
      <c r="I32" s="12"/>
    </row>
    <row r="33" spans="2:9" x14ac:dyDescent="0.25">
      <c r="B33" s="12"/>
      <c r="C33" s="12"/>
      <c r="D33" s="12"/>
      <c r="E33" s="12"/>
      <c r="F33" s="12"/>
      <c r="G33" s="12"/>
      <c r="H33" s="12"/>
      <c r="I33" s="12"/>
    </row>
    <row r="34" spans="2:9" x14ac:dyDescent="0.25">
      <c r="B34" s="12"/>
      <c r="C34" s="12"/>
      <c r="D34" s="12"/>
      <c r="E34" s="12"/>
      <c r="F34" s="12"/>
      <c r="G34" s="12"/>
      <c r="H34" s="12"/>
      <c r="I34" s="12"/>
    </row>
    <row r="35" spans="2:9" x14ac:dyDescent="0.25">
      <c r="B35" s="12"/>
      <c r="C35" s="12"/>
      <c r="D35" s="12"/>
      <c r="E35" s="12"/>
      <c r="F35" s="12"/>
      <c r="G35" s="12"/>
      <c r="H35" s="12"/>
      <c r="I35" s="12"/>
    </row>
    <row r="36" spans="2:9" x14ac:dyDescent="0.25">
      <c r="B36" s="12"/>
      <c r="C36" s="12"/>
      <c r="D36" s="12"/>
      <c r="E36" s="12"/>
      <c r="F36" s="12"/>
      <c r="G36" s="12"/>
      <c r="H36" s="12"/>
      <c r="I36" s="12"/>
    </row>
    <row r="37" spans="2:9" x14ac:dyDescent="0.25">
      <c r="B37" s="12"/>
      <c r="C37" s="12"/>
      <c r="D37" s="12"/>
      <c r="E37" s="12"/>
      <c r="F37" s="12"/>
      <c r="G37" s="12"/>
      <c r="H37" s="12"/>
      <c r="I37" s="12"/>
    </row>
    <row r="38" spans="2:9" x14ac:dyDescent="0.25">
      <c r="B38" s="12"/>
      <c r="C38" s="12"/>
      <c r="D38" s="12"/>
      <c r="E38" s="12"/>
      <c r="F38" s="12"/>
      <c r="G38" s="12"/>
      <c r="H38" s="12"/>
      <c r="I38" s="12"/>
    </row>
    <row r="39" spans="2:9" x14ac:dyDescent="0.25">
      <c r="B39" s="12"/>
      <c r="C39" s="12"/>
      <c r="D39" s="12"/>
      <c r="E39" s="12"/>
      <c r="F39" s="12"/>
      <c r="G39" s="12"/>
      <c r="H39" s="12"/>
      <c r="I39" s="12"/>
    </row>
    <row r="40" spans="2:9" x14ac:dyDescent="0.25">
      <c r="B40" s="12"/>
      <c r="C40" s="12"/>
      <c r="D40" s="12"/>
      <c r="E40" s="12"/>
      <c r="F40" s="12"/>
      <c r="G40" s="12"/>
      <c r="H40" s="12"/>
      <c r="I40" s="12"/>
    </row>
    <row r="41" spans="2:9" x14ac:dyDescent="0.25">
      <c r="B41" s="12"/>
      <c r="C41" s="12"/>
      <c r="D41" s="12"/>
      <c r="E41" s="12"/>
      <c r="F41" s="12"/>
      <c r="G41" s="12"/>
      <c r="H41" s="12"/>
      <c r="I41" s="12"/>
    </row>
    <row r="42" spans="2:9" x14ac:dyDescent="0.25">
      <c r="B42" s="12"/>
      <c r="C42" s="12"/>
      <c r="D42" s="12"/>
      <c r="E42" s="12"/>
      <c r="F42" s="12"/>
      <c r="G42" s="12"/>
      <c r="H42" s="12"/>
      <c r="I42" s="12"/>
    </row>
    <row r="43" spans="2:9" x14ac:dyDescent="0.25">
      <c r="B43" s="12"/>
      <c r="C43" s="12"/>
      <c r="D43" s="12"/>
      <c r="E43" s="12"/>
      <c r="F43" s="12"/>
      <c r="G43" s="12"/>
      <c r="H43" s="12"/>
      <c r="I43" s="12"/>
    </row>
    <row r="44" spans="2:9" x14ac:dyDescent="0.25">
      <c r="B44" s="12"/>
      <c r="C44" s="12"/>
      <c r="D44" s="12"/>
      <c r="E44" s="12"/>
      <c r="F44" s="12"/>
      <c r="G44" s="12"/>
      <c r="H44" s="12"/>
      <c r="I44" s="12"/>
    </row>
  </sheetData>
  <sortState ref="A3:L28">
    <sortCondition ref="L3:L28"/>
  </sortState>
  <mergeCells count="2">
    <mergeCell ref="A1:L1"/>
    <mergeCell ref="B30:I4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="110" zoomScaleNormal="110" workbookViewId="0">
      <selection activeCell="A3" sqref="A3"/>
    </sheetView>
  </sheetViews>
  <sheetFormatPr defaultRowHeight="16.5" x14ac:dyDescent="0.25"/>
  <cols>
    <col min="3" max="3" width="9" style="2"/>
    <col min="4" max="4" width="9" style="4"/>
    <col min="5" max="5" width="9" style="3"/>
    <col min="6" max="6" width="9" style="5"/>
    <col min="7" max="7" width="9" style="6"/>
    <col min="8" max="8" width="9" style="8"/>
    <col min="9" max="9" width="9" style="7"/>
    <col min="10" max="11" width="9" style="9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t="s">
        <v>44</v>
      </c>
      <c r="B2" t="s">
        <v>2</v>
      </c>
      <c r="C2" s="2" t="s">
        <v>5</v>
      </c>
      <c r="D2" s="4" t="s">
        <v>4</v>
      </c>
      <c r="E2" s="3" t="s">
        <v>6</v>
      </c>
      <c r="F2" s="8" t="s">
        <v>40</v>
      </c>
      <c r="G2" s="6" t="s">
        <v>41</v>
      </c>
      <c r="H2" s="8" t="s">
        <v>42</v>
      </c>
      <c r="I2" s="7" t="s">
        <v>43</v>
      </c>
    </row>
    <row r="3" spans="1:12" x14ac:dyDescent="0.25">
      <c r="A3">
        <v>1</v>
      </c>
      <c r="B3" t="s">
        <v>13</v>
      </c>
      <c r="C3" s="2">
        <f>VLOOKUP($A3,第一次!$A:$L,5,0)</f>
        <v>99</v>
      </c>
      <c r="D3" s="2">
        <f>VLOOKUP($A3,第一次!$A:$L,4,0)</f>
        <v>75</v>
      </c>
      <c r="E3" s="2">
        <f>VLOOKUP($A3,第一次!$A:$L,6,0)</f>
        <v>99</v>
      </c>
      <c r="F3" s="5">
        <f>C3*5+D3*3+E3*2</f>
        <v>918</v>
      </c>
      <c r="G3" s="6">
        <f>F3/10</f>
        <v>91.8</v>
      </c>
      <c r="H3">
        <v>2</v>
      </c>
      <c r="I3" s="7">
        <v>3</v>
      </c>
      <c r="K3" s="10"/>
    </row>
    <row r="4" spans="1:12" x14ac:dyDescent="0.25">
      <c r="A4">
        <v>2</v>
      </c>
      <c r="B4" t="s">
        <v>14</v>
      </c>
      <c r="C4" s="2">
        <f>VLOOKUP($A4,第一次!$A:$L,5,0)</f>
        <v>98</v>
      </c>
      <c r="D4" s="2">
        <f>VLOOKUP($A4,第一次!$A:$L,4,0)</f>
        <v>74</v>
      </c>
      <c r="E4" s="2">
        <f>VLOOKUP($A4,第一次!$A:$L,6,0)</f>
        <v>99</v>
      </c>
      <c r="F4" s="5">
        <f>C4*5+D4*3+E4*2</f>
        <v>910</v>
      </c>
      <c r="G4" s="6">
        <f>F4/10</f>
        <v>91</v>
      </c>
      <c r="H4">
        <v>4</v>
      </c>
      <c r="I4" s="2">
        <v>4</v>
      </c>
      <c r="K4" s="10"/>
    </row>
    <row r="5" spans="1:12" x14ac:dyDescent="0.25">
      <c r="A5">
        <v>3</v>
      </c>
      <c r="B5" t="s">
        <v>15</v>
      </c>
      <c r="C5" s="2">
        <f>VLOOKUP($A5,第一次!$A:$L,5,0)</f>
        <v>97</v>
      </c>
      <c r="D5" s="2">
        <f>VLOOKUP($A5,第一次!$A:$L,4,0)</f>
        <v>73</v>
      </c>
      <c r="E5" s="2">
        <f>VLOOKUP($A5,第一次!$A:$L,6,0)</f>
        <v>99</v>
      </c>
      <c r="F5" s="5">
        <f>C5*5+D5*3+E5*2</f>
        <v>902</v>
      </c>
      <c r="G5" s="6">
        <f>F5/10</f>
        <v>90.2</v>
      </c>
      <c r="H5">
        <v>3</v>
      </c>
      <c r="I5" s="7">
        <v>5</v>
      </c>
      <c r="K5" s="10"/>
    </row>
    <row r="6" spans="1:12" x14ac:dyDescent="0.25">
      <c r="A6">
        <v>4</v>
      </c>
      <c r="B6" t="s">
        <v>16</v>
      </c>
      <c r="C6" s="2">
        <f>VLOOKUP($A6,第一次!$A:$L,5,0)</f>
        <v>96</v>
      </c>
      <c r="D6" s="2">
        <f>VLOOKUP($A6,第一次!$A:$L,4,0)</f>
        <v>72</v>
      </c>
      <c r="E6" s="2">
        <f>VLOOKUP($A6,第一次!$A:$L,6,0)</f>
        <v>99</v>
      </c>
      <c r="F6" s="5">
        <f>C6*5+D6*3+E6*2</f>
        <v>894</v>
      </c>
      <c r="G6" s="6">
        <f>F6/10</f>
        <v>89.4</v>
      </c>
      <c r="H6">
        <v>5</v>
      </c>
      <c r="I6" s="2">
        <v>6</v>
      </c>
      <c r="K6" s="10"/>
    </row>
    <row r="7" spans="1:12" x14ac:dyDescent="0.25">
      <c r="A7">
        <v>5</v>
      </c>
      <c r="B7" t="s">
        <v>17</v>
      </c>
      <c r="C7" s="2">
        <f>VLOOKUP($A7,第一次!$A:$L,5,0)</f>
        <v>95</v>
      </c>
      <c r="D7" s="2">
        <f>VLOOKUP($A7,第一次!$A:$L,4,0)</f>
        <v>71</v>
      </c>
      <c r="E7" s="2">
        <f>VLOOKUP($A7,第一次!$A:$L,6,0)</f>
        <v>98</v>
      </c>
      <c r="F7" s="5">
        <f>C7*5+D7*3+E7*2</f>
        <v>884</v>
      </c>
      <c r="G7" s="6">
        <f>F7/10</f>
        <v>88.4</v>
      </c>
      <c r="H7">
        <v>6</v>
      </c>
      <c r="I7" s="7">
        <v>7</v>
      </c>
      <c r="K7" s="10"/>
    </row>
    <row r="8" spans="1:12" x14ac:dyDescent="0.25">
      <c r="A8">
        <v>6</v>
      </c>
      <c r="B8" t="s">
        <v>18</v>
      </c>
      <c r="C8" s="2">
        <f>VLOOKUP($A8,第一次!$A:$L,5,0)</f>
        <v>94</v>
      </c>
      <c r="D8" s="2">
        <f>VLOOKUP($A8,第一次!$A:$L,4,0)</f>
        <v>70</v>
      </c>
      <c r="E8" s="2">
        <f>VLOOKUP($A8,第一次!$A:$L,6,0)</f>
        <v>97</v>
      </c>
      <c r="F8" s="5">
        <f>C8*5+D8*3+E8*2</f>
        <v>874</v>
      </c>
      <c r="G8" s="6">
        <f>F8/10</f>
        <v>87.4</v>
      </c>
      <c r="H8">
        <v>7</v>
      </c>
      <c r="I8" s="2">
        <v>8</v>
      </c>
      <c r="K8" s="10"/>
    </row>
    <row r="9" spans="1:12" x14ac:dyDescent="0.25">
      <c r="A9">
        <v>7</v>
      </c>
      <c r="B9" t="s">
        <v>19</v>
      </c>
      <c r="C9" s="2">
        <f>VLOOKUP($A9,第一次!$A:$L,5,0)</f>
        <v>93</v>
      </c>
      <c r="D9" s="2">
        <f>VLOOKUP($A9,第一次!$A:$L,4,0)</f>
        <v>69</v>
      </c>
      <c r="E9" s="2">
        <f>VLOOKUP($A9,第一次!$A:$L,6,0)</f>
        <v>96</v>
      </c>
      <c r="F9" s="5">
        <f>C9*5+D9*3+E9*2</f>
        <v>864</v>
      </c>
      <c r="G9" s="6">
        <f>F9/10</f>
        <v>86.4</v>
      </c>
      <c r="H9">
        <v>8</v>
      </c>
      <c r="I9" s="7">
        <v>9</v>
      </c>
      <c r="K9" s="10"/>
    </row>
    <row r="10" spans="1:12" x14ac:dyDescent="0.25">
      <c r="A10">
        <v>8</v>
      </c>
      <c r="B10" t="s">
        <v>20</v>
      </c>
      <c r="C10" s="2">
        <f>VLOOKUP($A10,第一次!$A:$L,5,0)</f>
        <v>92</v>
      </c>
      <c r="D10" s="2">
        <f>VLOOKUP($A10,第一次!$A:$L,4,0)</f>
        <v>68</v>
      </c>
      <c r="E10" s="2">
        <f>VLOOKUP($A10,第一次!$A:$L,6,0)</f>
        <v>95</v>
      </c>
      <c r="F10" s="5">
        <f>C10*5+D10*3+E10*2</f>
        <v>854</v>
      </c>
      <c r="G10" s="6">
        <f>F10/10</f>
        <v>85.4</v>
      </c>
      <c r="H10">
        <v>9</v>
      </c>
      <c r="I10" s="2">
        <v>10</v>
      </c>
      <c r="K10" s="10"/>
    </row>
    <row r="11" spans="1:12" x14ac:dyDescent="0.25">
      <c r="A11">
        <v>9</v>
      </c>
      <c r="B11" t="s">
        <v>21</v>
      </c>
      <c r="C11" s="2">
        <f>VLOOKUP($A11,第一次!$A:$L,5,0)</f>
        <v>100</v>
      </c>
      <c r="D11" s="2">
        <f>VLOOKUP($A11,第一次!$A:$L,4,0)</f>
        <v>100</v>
      </c>
      <c r="E11" s="2">
        <f>VLOOKUP($A11,第一次!$A:$L,6,0)</f>
        <v>100</v>
      </c>
      <c r="F11" s="5">
        <f>C11*5+D11*3+E11*2</f>
        <v>1000</v>
      </c>
      <c r="G11" s="6">
        <f>F11/10</f>
        <v>100</v>
      </c>
      <c r="H11">
        <v>1</v>
      </c>
      <c r="I11" s="7">
        <v>1</v>
      </c>
      <c r="K11" s="10"/>
    </row>
    <row r="12" spans="1:12" x14ac:dyDescent="0.25">
      <c r="A12">
        <v>10</v>
      </c>
      <c r="B12" t="s">
        <v>22</v>
      </c>
      <c r="C12" s="2">
        <f>VLOOKUP($A12,第一次!$A:$L,5,0)</f>
        <v>100</v>
      </c>
      <c r="D12" s="2">
        <f>VLOOKUP($A12,第一次!$A:$L,4,0)</f>
        <v>100</v>
      </c>
      <c r="E12" s="2">
        <f>VLOOKUP($A12,第一次!$A:$L,6,0)</f>
        <v>100</v>
      </c>
      <c r="F12" s="5">
        <f>C12*5+D12*3+E12*2</f>
        <v>1000</v>
      </c>
      <c r="G12" s="6">
        <f>F12/10</f>
        <v>100</v>
      </c>
      <c r="H12">
        <v>11</v>
      </c>
      <c r="I12" s="2">
        <v>2</v>
      </c>
      <c r="K12" s="10"/>
    </row>
    <row r="13" spans="1:12" x14ac:dyDescent="0.25">
      <c r="A13">
        <v>11</v>
      </c>
      <c r="B13" t="s">
        <v>23</v>
      </c>
      <c r="C13" s="2">
        <f>VLOOKUP($A13,第一次!$A:$L,5,0)</f>
        <v>89</v>
      </c>
      <c r="D13" s="2">
        <f>VLOOKUP($A13,第一次!$A:$L,4,0)</f>
        <v>65</v>
      </c>
      <c r="E13" s="2">
        <f>VLOOKUP($A13,第一次!$A:$L,6,0)</f>
        <v>92</v>
      </c>
      <c r="F13" s="5">
        <f>C13*5+D13*3+E13*2</f>
        <v>824</v>
      </c>
      <c r="G13" s="6">
        <f>F13/10</f>
        <v>82.4</v>
      </c>
      <c r="H13">
        <v>10</v>
      </c>
      <c r="I13" s="7">
        <v>11</v>
      </c>
      <c r="K13" s="10"/>
    </row>
    <row r="14" spans="1:12" x14ac:dyDescent="0.25">
      <c r="A14">
        <v>12</v>
      </c>
      <c r="B14" t="s">
        <v>24</v>
      </c>
      <c r="C14" s="2">
        <f>VLOOKUP($A14,第一次!$A:$L,5,0)</f>
        <v>88</v>
      </c>
      <c r="D14" s="2">
        <f>VLOOKUP($A14,第一次!$A:$L,4,0)</f>
        <v>64</v>
      </c>
      <c r="E14" s="2">
        <f>VLOOKUP($A14,第一次!$A:$L,6,0)</f>
        <v>91</v>
      </c>
      <c r="F14" s="5">
        <f>C14*5+D14*3+E14*2</f>
        <v>814</v>
      </c>
      <c r="G14" s="6">
        <f>F14/10</f>
        <v>81.400000000000006</v>
      </c>
      <c r="H14">
        <v>12</v>
      </c>
      <c r="I14" s="2">
        <v>12</v>
      </c>
      <c r="K14" s="10"/>
    </row>
    <row r="15" spans="1:12" x14ac:dyDescent="0.25">
      <c r="A15">
        <v>13</v>
      </c>
      <c r="B15" t="s">
        <v>25</v>
      </c>
      <c r="C15" s="2">
        <f>VLOOKUP($A15,第一次!$A:$L,5,0)</f>
        <v>87</v>
      </c>
      <c r="D15" s="2">
        <f>VLOOKUP($A15,第一次!$A:$L,4,0)</f>
        <v>63</v>
      </c>
      <c r="E15" s="2">
        <f>VLOOKUP($A15,第一次!$A:$L,6,0)</f>
        <v>90</v>
      </c>
      <c r="F15" s="5">
        <f>C15*5+D15*3+E15*2</f>
        <v>804</v>
      </c>
      <c r="G15" s="6">
        <f>F15/10</f>
        <v>80.400000000000006</v>
      </c>
      <c r="H15">
        <v>13</v>
      </c>
      <c r="I15" s="7">
        <v>13</v>
      </c>
      <c r="K15" s="10"/>
    </row>
    <row r="16" spans="1:12" x14ac:dyDescent="0.25">
      <c r="A16">
        <v>14</v>
      </c>
      <c r="B16" t="s">
        <v>26</v>
      </c>
      <c r="C16" s="2">
        <f>VLOOKUP($A16,第一次!$A:$L,5,0)</f>
        <v>86</v>
      </c>
      <c r="D16" s="2">
        <f>VLOOKUP($A16,第一次!$A:$L,4,0)</f>
        <v>62</v>
      </c>
      <c r="E16" s="2">
        <f>VLOOKUP($A16,第一次!$A:$L,6,0)</f>
        <v>89</v>
      </c>
      <c r="F16" s="5">
        <f>C16*5+D16*3+E16*2</f>
        <v>794</v>
      </c>
      <c r="G16" s="6">
        <f>F16/10</f>
        <v>79.400000000000006</v>
      </c>
      <c r="H16">
        <v>14</v>
      </c>
      <c r="I16" s="2">
        <v>14</v>
      </c>
      <c r="K16" s="10"/>
    </row>
    <row r="17" spans="1:12" x14ac:dyDescent="0.25">
      <c r="A17">
        <v>15</v>
      </c>
      <c r="B17" t="s">
        <v>27</v>
      </c>
      <c r="C17" s="2">
        <f>VLOOKUP($A17,第一次!$A:$L,5,0)</f>
        <v>85</v>
      </c>
      <c r="D17" s="2">
        <f>VLOOKUP($A17,第一次!$A:$L,4,0)</f>
        <v>61</v>
      </c>
      <c r="E17" s="2">
        <f>VLOOKUP($A17,第一次!$A:$L,6,0)</f>
        <v>88</v>
      </c>
      <c r="F17" s="5">
        <f>C17*5+D17*3+E17*2</f>
        <v>784</v>
      </c>
      <c r="G17" s="6">
        <f>F17/10</f>
        <v>78.400000000000006</v>
      </c>
      <c r="H17">
        <v>15</v>
      </c>
      <c r="I17" s="7">
        <v>15</v>
      </c>
      <c r="K17" s="10"/>
    </row>
    <row r="18" spans="1:12" x14ac:dyDescent="0.25">
      <c r="A18">
        <v>16</v>
      </c>
      <c r="B18" t="s">
        <v>28</v>
      </c>
      <c r="C18" s="2">
        <f>VLOOKUP($A18,第一次!$A:$L,5,0)</f>
        <v>84</v>
      </c>
      <c r="D18" s="2">
        <f>VLOOKUP($A18,第一次!$A:$L,4,0)</f>
        <v>60</v>
      </c>
      <c r="E18" s="2">
        <f>VLOOKUP($A18,第一次!$A:$L,6,0)</f>
        <v>87</v>
      </c>
      <c r="F18" s="5">
        <f>C18*5+D18*3+E18*2</f>
        <v>774</v>
      </c>
      <c r="G18" s="6">
        <f>F18/10</f>
        <v>77.400000000000006</v>
      </c>
      <c r="H18">
        <v>16</v>
      </c>
      <c r="I18" s="2">
        <v>16</v>
      </c>
      <c r="K18" s="10"/>
    </row>
    <row r="19" spans="1:12" x14ac:dyDescent="0.25">
      <c r="A19">
        <v>17</v>
      </c>
      <c r="B19" t="s">
        <v>29</v>
      </c>
      <c r="C19" s="2">
        <f>VLOOKUP($A19,第一次!$A:$L,5,0)</f>
        <v>83</v>
      </c>
      <c r="D19" s="2">
        <f>VLOOKUP($A19,第一次!$A:$L,4,0)</f>
        <v>59</v>
      </c>
      <c r="E19" s="2">
        <f>VLOOKUP($A19,第一次!$A:$L,6,0)</f>
        <v>86</v>
      </c>
      <c r="F19" s="5">
        <f>C19*5+D19*3+E19*2</f>
        <v>764</v>
      </c>
      <c r="G19" s="6">
        <f>F19/10</f>
        <v>76.400000000000006</v>
      </c>
      <c r="H19">
        <v>20</v>
      </c>
      <c r="I19" s="7">
        <v>17</v>
      </c>
      <c r="K19" s="10"/>
    </row>
    <row r="20" spans="1:12" x14ac:dyDescent="0.25">
      <c r="A20">
        <v>19</v>
      </c>
      <c r="B20" t="s">
        <v>30</v>
      </c>
      <c r="C20" s="2">
        <f>VLOOKUP($A20,第一次!$A:$L,5,0)</f>
        <v>82</v>
      </c>
      <c r="D20" s="2">
        <f>VLOOKUP($A20,第一次!$A:$L,4,0)</f>
        <v>58</v>
      </c>
      <c r="E20" s="2">
        <f>VLOOKUP($A20,第一次!$A:$L,6,0)</f>
        <v>85</v>
      </c>
      <c r="F20" s="5">
        <f>C20*5+D20*3+E20*2</f>
        <v>754</v>
      </c>
      <c r="G20" s="6">
        <f>F20/10</f>
        <v>75.400000000000006</v>
      </c>
      <c r="H20">
        <v>26</v>
      </c>
      <c r="I20" s="2">
        <v>18</v>
      </c>
      <c r="K20" s="10"/>
    </row>
    <row r="21" spans="1:12" x14ac:dyDescent="0.25">
      <c r="A21">
        <v>20</v>
      </c>
      <c r="B21" t="s">
        <v>31</v>
      </c>
      <c r="C21" s="2">
        <f>VLOOKUP($A21,第一次!$A:$L,5,0)</f>
        <v>81</v>
      </c>
      <c r="D21" s="2">
        <f>VLOOKUP($A21,第一次!$A:$L,4,0)</f>
        <v>57</v>
      </c>
      <c r="E21" s="2">
        <f>VLOOKUP($A21,第一次!$A:$L,6,0)</f>
        <v>86</v>
      </c>
      <c r="F21" s="5">
        <f>C21*5+D21*3+E21*2</f>
        <v>748</v>
      </c>
      <c r="G21" s="6">
        <f>F21/10</f>
        <v>74.8</v>
      </c>
      <c r="H21">
        <v>23</v>
      </c>
      <c r="I21" s="7">
        <v>19</v>
      </c>
      <c r="K21" s="10"/>
    </row>
    <row r="22" spans="1:12" x14ac:dyDescent="0.25">
      <c r="A22">
        <v>21</v>
      </c>
      <c r="B22" t="s">
        <v>32</v>
      </c>
      <c r="C22" s="2">
        <f>VLOOKUP($A22,第一次!$A:$L,5,0)</f>
        <v>80</v>
      </c>
      <c r="D22" s="2">
        <f>VLOOKUP($A22,第一次!$A:$L,4,0)</f>
        <v>56</v>
      </c>
      <c r="E22" s="2">
        <f>VLOOKUP($A22,第一次!$A:$L,6,0)</f>
        <v>87</v>
      </c>
      <c r="F22" s="5">
        <f>C22*5+D22*3+E22*2</f>
        <v>742</v>
      </c>
      <c r="G22" s="6">
        <f>F22/10</f>
        <v>74.2</v>
      </c>
      <c r="H22">
        <v>24</v>
      </c>
      <c r="I22" s="2">
        <v>20</v>
      </c>
      <c r="K22" s="10"/>
    </row>
    <row r="23" spans="1:12" x14ac:dyDescent="0.25">
      <c r="A23">
        <v>22</v>
      </c>
      <c r="B23" t="s">
        <v>33</v>
      </c>
      <c r="C23" s="2">
        <f>VLOOKUP($A23,第一次!$A:$L,5,0)</f>
        <v>79</v>
      </c>
      <c r="D23" s="2">
        <f>VLOOKUP($A23,第一次!$A:$L,4,0)</f>
        <v>55</v>
      </c>
      <c r="E23" s="2">
        <f>VLOOKUP($A23,第一次!$A:$L,6,0)</f>
        <v>88</v>
      </c>
      <c r="F23" s="5">
        <f>C23*5+D23*3+E23*2</f>
        <v>736</v>
      </c>
      <c r="G23" s="6">
        <f>F23/10</f>
        <v>73.599999999999994</v>
      </c>
      <c r="H23">
        <v>25</v>
      </c>
      <c r="I23" s="7">
        <v>21</v>
      </c>
      <c r="K23" s="10"/>
    </row>
    <row r="24" spans="1:12" x14ac:dyDescent="0.25">
      <c r="A24">
        <v>23</v>
      </c>
      <c r="B24" t="s">
        <v>34</v>
      </c>
      <c r="C24" s="2">
        <f>VLOOKUP($A24,第一次!$A:$L,5,0)</f>
        <v>78</v>
      </c>
      <c r="D24" s="2">
        <f>VLOOKUP($A24,第一次!$A:$L,4,0)</f>
        <v>54</v>
      </c>
      <c r="E24" s="2">
        <f>VLOOKUP($A24,第一次!$A:$L,6,0)</f>
        <v>89</v>
      </c>
      <c r="F24" s="5">
        <f>C24*5+D24*3+E24*2</f>
        <v>730</v>
      </c>
      <c r="G24" s="6">
        <f>F24/10</f>
        <v>73</v>
      </c>
      <c r="H24">
        <v>18</v>
      </c>
      <c r="I24" s="2">
        <v>22</v>
      </c>
      <c r="K24" s="10"/>
    </row>
    <row r="25" spans="1:12" x14ac:dyDescent="0.25">
      <c r="A25">
        <v>24</v>
      </c>
      <c r="B25" t="s">
        <v>35</v>
      </c>
      <c r="C25" s="2">
        <f>VLOOKUP($A25,第一次!$A:$L,5,0)</f>
        <v>77</v>
      </c>
      <c r="D25" s="2">
        <f>VLOOKUP($A25,第一次!$A:$L,4,0)</f>
        <v>53</v>
      </c>
      <c r="E25" s="2">
        <f>VLOOKUP($A25,第一次!$A:$L,6,0)</f>
        <v>90</v>
      </c>
      <c r="F25" s="5">
        <f>C25*5+D25*3+E25*2</f>
        <v>724</v>
      </c>
      <c r="G25" s="6">
        <f>F25/10</f>
        <v>72.400000000000006</v>
      </c>
      <c r="H25">
        <v>19</v>
      </c>
      <c r="I25" s="2">
        <v>24</v>
      </c>
      <c r="K25" s="10"/>
    </row>
    <row r="26" spans="1:12" x14ac:dyDescent="0.25">
      <c r="A26">
        <v>25</v>
      </c>
      <c r="B26" t="s">
        <v>36</v>
      </c>
      <c r="C26" s="2">
        <f>VLOOKUP($A26,第一次!$A:$L,5,0)</f>
        <v>76</v>
      </c>
      <c r="D26" s="2">
        <f>VLOOKUP($A26,第一次!$A:$L,4,0)</f>
        <v>52</v>
      </c>
      <c r="E26" s="2">
        <f>VLOOKUP($A26,第一次!$A:$L,6,0)</f>
        <v>91</v>
      </c>
      <c r="F26" s="5">
        <f>C26*5+D26*3+E26*2</f>
        <v>718</v>
      </c>
      <c r="G26" s="6">
        <f>F26/10</f>
        <v>71.8</v>
      </c>
      <c r="H26">
        <v>21</v>
      </c>
      <c r="I26" s="2">
        <v>26</v>
      </c>
      <c r="K26" s="10"/>
    </row>
    <row r="27" spans="1:12" x14ac:dyDescent="0.25">
      <c r="A27">
        <v>26</v>
      </c>
      <c r="B27" t="s">
        <v>37</v>
      </c>
      <c r="C27" s="2">
        <f>VLOOKUP($A27,第一次!$A:$L,5,0)</f>
        <v>75</v>
      </c>
      <c r="D27" s="2">
        <f>VLOOKUP($A27,第一次!$A:$L,4,0)</f>
        <v>51</v>
      </c>
      <c r="E27" s="2">
        <f>VLOOKUP($A27,第一次!$A:$L,6,0)</f>
        <v>99</v>
      </c>
      <c r="F27" s="5">
        <f>C27*5+D27*3+E27*2</f>
        <v>726</v>
      </c>
      <c r="G27" s="6">
        <f>F27/10</f>
        <v>72.599999999999994</v>
      </c>
      <c r="H27">
        <v>17</v>
      </c>
      <c r="I27" s="7">
        <v>23</v>
      </c>
      <c r="K27" s="10"/>
    </row>
    <row r="28" spans="1:12" x14ac:dyDescent="0.25">
      <c r="A28">
        <v>27</v>
      </c>
      <c r="B28" t="s">
        <v>38</v>
      </c>
      <c r="C28" s="2">
        <f>VLOOKUP($A28,第一次!$A:$L,5,0)</f>
        <v>74</v>
      </c>
      <c r="D28" s="2">
        <f>VLOOKUP($A28,第一次!$A:$L,4,0)</f>
        <v>50</v>
      </c>
      <c r="E28" s="2">
        <f>VLOOKUP($A28,第一次!$A:$L,6,0)</f>
        <v>100</v>
      </c>
      <c r="F28" s="5">
        <f>C28*5+D28*3+E28*2</f>
        <v>720</v>
      </c>
      <c r="G28" s="6">
        <f>F28/10</f>
        <v>72</v>
      </c>
      <c r="H28">
        <v>22</v>
      </c>
      <c r="I28" s="7">
        <v>25</v>
      </c>
      <c r="K28" s="10"/>
    </row>
    <row r="29" spans="1:12" x14ac:dyDescent="0.25">
      <c r="C29" s="11"/>
      <c r="D29" s="11"/>
      <c r="E29" s="11"/>
      <c r="F29" s="11"/>
      <c r="G29" s="11"/>
      <c r="H29" s="11"/>
      <c r="I29" s="11"/>
      <c r="L29" s="1"/>
    </row>
    <row r="30" spans="1:12" x14ac:dyDescent="0.25">
      <c r="B30" s="9"/>
      <c r="C30" s="9"/>
      <c r="D30"/>
      <c r="E30"/>
      <c r="F30"/>
      <c r="G30"/>
      <c r="H30"/>
      <c r="I30"/>
      <c r="J30"/>
      <c r="K30"/>
    </row>
    <row r="31" spans="1:12" x14ac:dyDescent="0.25">
      <c r="B31" s="9"/>
      <c r="C31" s="9"/>
      <c r="D31"/>
      <c r="E31"/>
      <c r="F31"/>
      <c r="G31"/>
      <c r="H31"/>
      <c r="I31"/>
      <c r="J31"/>
      <c r="K31"/>
    </row>
    <row r="32" spans="1:12" x14ac:dyDescent="0.25">
      <c r="B32" s="9"/>
      <c r="C32" s="9"/>
      <c r="D32"/>
      <c r="E32"/>
      <c r="F32"/>
      <c r="G32"/>
      <c r="H32"/>
      <c r="I32"/>
      <c r="J32"/>
      <c r="K32"/>
    </row>
    <row r="33" spans="2:11" x14ac:dyDescent="0.25">
      <c r="B33" s="9"/>
      <c r="C33" s="9"/>
      <c r="D33"/>
      <c r="E33"/>
      <c r="F33"/>
      <c r="G33"/>
      <c r="H33"/>
      <c r="I33"/>
      <c r="J33"/>
      <c r="K33"/>
    </row>
    <row r="34" spans="2:11" x14ac:dyDescent="0.25">
      <c r="B34" s="9"/>
      <c r="C34" s="9"/>
      <c r="D34"/>
      <c r="E34"/>
      <c r="F34"/>
      <c r="G34"/>
      <c r="H34"/>
      <c r="I34"/>
      <c r="J34"/>
      <c r="K34"/>
    </row>
    <row r="35" spans="2:11" x14ac:dyDescent="0.25">
      <c r="B35" s="9"/>
      <c r="C35" s="9"/>
      <c r="D35"/>
      <c r="E35"/>
      <c r="F35"/>
      <c r="G35"/>
      <c r="H35"/>
      <c r="I35"/>
      <c r="J35"/>
      <c r="K35"/>
    </row>
    <row r="36" spans="2:11" x14ac:dyDescent="0.25">
      <c r="B36" s="9"/>
      <c r="C36" s="9"/>
      <c r="D36"/>
      <c r="E36"/>
      <c r="F36"/>
      <c r="G36"/>
      <c r="H36"/>
      <c r="I36"/>
      <c r="J36"/>
      <c r="K36"/>
    </row>
    <row r="37" spans="2:11" x14ac:dyDescent="0.25">
      <c r="B37" s="9"/>
      <c r="C37" s="9"/>
      <c r="D37"/>
      <c r="E37"/>
      <c r="F37"/>
      <c r="G37"/>
      <c r="H37"/>
      <c r="I37"/>
      <c r="J37"/>
      <c r="K37"/>
    </row>
    <row r="38" spans="2:11" x14ac:dyDescent="0.25">
      <c r="B38" s="9"/>
      <c r="C38" s="9"/>
      <c r="D38"/>
      <c r="E38"/>
      <c r="F38"/>
      <c r="G38"/>
      <c r="H38"/>
      <c r="I38"/>
      <c r="J38"/>
      <c r="K38"/>
    </row>
    <row r="39" spans="2:11" x14ac:dyDescent="0.25">
      <c r="B39" s="9"/>
      <c r="C39" s="9"/>
      <c r="D39"/>
      <c r="E39"/>
      <c r="F39"/>
      <c r="G39"/>
      <c r="H39"/>
      <c r="I39"/>
      <c r="J39"/>
      <c r="K39"/>
    </row>
    <row r="40" spans="2:11" x14ac:dyDescent="0.25">
      <c r="B40" s="9"/>
      <c r="C40" s="9"/>
      <c r="D40"/>
      <c r="E40"/>
      <c r="F40"/>
      <c r="G40"/>
      <c r="H40"/>
      <c r="I40"/>
      <c r="J40"/>
      <c r="K40"/>
    </row>
    <row r="41" spans="2:11" x14ac:dyDescent="0.25">
      <c r="B41" s="9"/>
      <c r="C41" s="9"/>
      <c r="D41"/>
      <c r="E41"/>
      <c r="F41"/>
      <c r="G41"/>
      <c r="H41"/>
      <c r="I41"/>
      <c r="J41"/>
      <c r="K41"/>
    </row>
    <row r="42" spans="2:11" x14ac:dyDescent="0.25">
      <c r="B42" s="9"/>
      <c r="C42" s="9"/>
      <c r="D42"/>
      <c r="E42"/>
      <c r="F42"/>
      <c r="G42"/>
      <c r="H42"/>
      <c r="I42"/>
      <c r="J42"/>
      <c r="K42"/>
    </row>
    <row r="43" spans="2:11" x14ac:dyDescent="0.25">
      <c r="B43" s="9"/>
      <c r="C43" s="9"/>
      <c r="D43"/>
      <c r="E43"/>
      <c r="F43"/>
      <c r="G43"/>
      <c r="H43"/>
      <c r="I43"/>
      <c r="J43"/>
      <c r="K43"/>
    </row>
    <row r="44" spans="2:11" x14ac:dyDescent="0.25">
      <c r="B44" s="9"/>
      <c r="C44" s="9"/>
      <c r="D44"/>
      <c r="E44"/>
      <c r="F44"/>
      <c r="G44"/>
      <c r="H44"/>
      <c r="I44"/>
      <c r="J44"/>
      <c r="K44"/>
    </row>
  </sheetData>
  <sortState ref="A3:L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2016-03-15T05:45:29Z</cp:lastPrinted>
  <dcterms:created xsi:type="dcterms:W3CDTF">2016-02-23T05:53:00Z</dcterms:created>
  <dcterms:modified xsi:type="dcterms:W3CDTF">2016-05-31T06:11:27Z</dcterms:modified>
</cp:coreProperties>
</file>