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10803\"/>
    </mc:Choice>
  </mc:AlternateContent>
  <bookViews>
    <workbookView xWindow="0" yWindow="0" windowWidth="19200" windowHeight="11550" activeTab="1"/>
  </bookViews>
  <sheets>
    <sheet name="第1次" sheetId="1" r:id="rId1"/>
    <sheet name="第2次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" i="2" l="1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C4" i="2"/>
  <c r="C5" i="2"/>
  <c r="C6" i="2"/>
  <c r="F6" i="2" s="1"/>
  <c r="G6" i="2" s="1"/>
  <c r="C7" i="2"/>
  <c r="F7" i="2" s="1"/>
  <c r="G7" i="2" s="1"/>
  <c r="C8" i="2"/>
  <c r="C9" i="2"/>
  <c r="C10" i="2"/>
  <c r="F10" i="2" s="1"/>
  <c r="G10" i="2" s="1"/>
  <c r="C11" i="2"/>
  <c r="F11" i="2" s="1"/>
  <c r="G11" i="2" s="1"/>
  <c r="C12" i="2"/>
  <c r="C13" i="2"/>
  <c r="C14" i="2"/>
  <c r="F14" i="2" s="1"/>
  <c r="G14" i="2" s="1"/>
  <c r="C15" i="2"/>
  <c r="F15" i="2" s="1"/>
  <c r="G15" i="2" s="1"/>
  <c r="C16" i="2"/>
  <c r="C17" i="2"/>
  <c r="C18" i="2"/>
  <c r="F18" i="2" s="1"/>
  <c r="G18" i="2" s="1"/>
  <c r="C19" i="2"/>
  <c r="F19" i="2" s="1"/>
  <c r="G19" i="2" s="1"/>
  <c r="C20" i="2"/>
  <c r="C21" i="2"/>
  <c r="C22" i="2"/>
  <c r="F22" i="2" s="1"/>
  <c r="G22" i="2" s="1"/>
  <c r="C23" i="2"/>
  <c r="F23" i="2" s="1"/>
  <c r="G23" i="2" s="1"/>
  <c r="C24" i="2"/>
  <c r="C25" i="2"/>
  <c r="C26" i="2"/>
  <c r="F26" i="2" s="1"/>
  <c r="G26" i="2" s="1"/>
  <c r="C27" i="2"/>
  <c r="F27" i="2" s="1"/>
  <c r="G27" i="2" s="1"/>
  <c r="C28" i="2"/>
  <c r="E3" i="2"/>
  <c r="D3" i="2"/>
  <c r="C3" i="2"/>
  <c r="F3" i="2" s="1"/>
  <c r="G3" i="2" s="1"/>
  <c r="F25" i="2" l="1"/>
  <c r="G25" i="2" s="1"/>
  <c r="F21" i="2"/>
  <c r="G21" i="2" s="1"/>
  <c r="F17" i="2"/>
  <c r="G17" i="2" s="1"/>
  <c r="F13" i="2"/>
  <c r="G13" i="2" s="1"/>
  <c r="F9" i="2"/>
  <c r="G9" i="2" s="1"/>
  <c r="F5" i="2"/>
  <c r="G5" i="2" s="1"/>
  <c r="F28" i="2"/>
  <c r="G28" i="2" s="1"/>
  <c r="F24" i="2"/>
  <c r="G24" i="2" s="1"/>
  <c r="F20" i="2"/>
  <c r="G20" i="2" s="1"/>
  <c r="F16" i="2"/>
  <c r="G16" i="2" s="1"/>
  <c r="F12" i="2"/>
  <c r="G12" i="2" s="1"/>
  <c r="F8" i="2"/>
  <c r="G8" i="2" s="1"/>
  <c r="F4" i="2"/>
  <c r="G4" i="2" s="1"/>
  <c r="D29" i="1"/>
  <c r="E29" i="1"/>
  <c r="F29" i="1"/>
  <c r="G29" i="1"/>
  <c r="H29" i="1"/>
  <c r="I29" i="1"/>
  <c r="C29" i="1"/>
  <c r="K4" i="1" l="1"/>
  <c r="K28" i="1"/>
  <c r="K12" i="1"/>
  <c r="K21" i="1"/>
  <c r="K8" i="1"/>
  <c r="K7" i="1"/>
  <c r="K13" i="1"/>
  <c r="K16" i="1"/>
  <c r="K19" i="1"/>
  <c r="K15" i="1"/>
  <c r="K22" i="1"/>
  <c r="K17" i="1"/>
  <c r="K18" i="1"/>
  <c r="K14" i="1"/>
  <c r="K9" i="1"/>
  <c r="K5" i="1"/>
  <c r="K6" i="1"/>
  <c r="K20" i="1"/>
  <c r="K24" i="1"/>
  <c r="K11" i="1"/>
  <c r="K25" i="1"/>
  <c r="K26" i="1"/>
  <c r="K3" i="1"/>
  <c r="K10" i="1"/>
  <c r="K23" i="1"/>
  <c r="K27" i="1"/>
  <c r="J4" i="1" l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3" i="1"/>
</calcChain>
</file>

<file path=xl/sharedStrings.xml><?xml version="1.0" encoding="utf-8"?>
<sst xmlns="http://schemas.openxmlformats.org/spreadsheetml/2006/main" count="76" uniqueCount="49">
  <si>
    <t>座號</t>
    <phoneticPr fontId="1" type="noConversion"/>
  </si>
  <si>
    <t>名稱</t>
    <phoneticPr fontId="1" type="noConversion"/>
  </si>
  <si>
    <t>國文</t>
    <phoneticPr fontId="1" type="noConversion"/>
  </si>
  <si>
    <t>英文</t>
    <phoneticPr fontId="1" type="noConversion"/>
  </si>
  <si>
    <t>數學</t>
    <phoneticPr fontId="1" type="noConversion"/>
  </si>
  <si>
    <t>生物</t>
    <phoneticPr fontId="1" type="noConversion"/>
  </si>
  <si>
    <t>歷史</t>
    <phoneticPr fontId="1" type="noConversion"/>
  </si>
  <si>
    <t>地理</t>
    <phoneticPr fontId="1" type="noConversion"/>
  </si>
  <si>
    <t>公民</t>
    <phoneticPr fontId="1" type="noConversion"/>
  </si>
  <si>
    <t>總分</t>
    <phoneticPr fontId="1" type="noConversion"/>
  </si>
  <si>
    <t>嗶嗶</t>
    <phoneticPr fontId="1" type="noConversion"/>
  </si>
  <si>
    <t>啦啦</t>
    <phoneticPr fontId="1" type="noConversion"/>
  </si>
  <si>
    <t>林彤偉</t>
    <phoneticPr fontId="1" type="noConversion"/>
  </si>
  <si>
    <t>小波</t>
    <phoneticPr fontId="1" type="noConversion"/>
  </si>
  <si>
    <t>小豬</t>
    <phoneticPr fontId="1" type="noConversion"/>
  </si>
  <si>
    <t>來福</t>
    <phoneticPr fontId="1" type="noConversion"/>
  </si>
  <si>
    <t>一一</t>
    <phoneticPr fontId="1" type="noConversion"/>
  </si>
  <si>
    <t>安妮</t>
    <phoneticPr fontId="1" type="noConversion"/>
  </si>
  <si>
    <t>艾希</t>
    <phoneticPr fontId="1" type="noConversion"/>
  </si>
  <si>
    <t>索納</t>
    <phoneticPr fontId="1" type="noConversion"/>
  </si>
  <si>
    <t>屁股</t>
    <phoneticPr fontId="1" type="noConversion"/>
  </si>
  <si>
    <t>阿姆姆</t>
    <phoneticPr fontId="1" type="noConversion"/>
  </si>
  <si>
    <t>史瓦尼</t>
    <phoneticPr fontId="1" type="noConversion"/>
  </si>
  <si>
    <t>真那</t>
    <phoneticPr fontId="1" type="noConversion"/>
  </si>
  <si>
    <t>麻花紫</t>
    <phoneticPr fontId="1" type="noConversion"/>
  </si>
  <si>
    <t>奶媽</t>
    <phoneticPr fontId="1" type="noConversion"/>
  </si>
  <si>
    <t>所拉卡</t>
    <phoneticPr fontId="1" type="noConversion"/>
  </si>
  <si>
    <t>納米</t>
    <phoneticPr fontId="1" type="noConversion"/>
  </si>
  <si>
    <t>ㄎㄎ</t>
    <phoneticPr fontId="1" type="noConversion"/>
  </si>
  <si>
    <t>吃吃</t>
    <phoneticPr fontId="1" type="noConversion"/>
  </si>
  <si>
    <t>ㄏㄏ</t>
    <phoneticPr fontId="1" type="noConversion"/>
  </si>
  <si>
    <t>ㄒㄒ</t>
    <phoneticPr fontId="1" type="noConversion"/>
  </si>
  <si>
    <t>ㄇㄇ</t>
    <phoneticPr fontId="1" type="noConversion"/>
  </si>
  <si>
    <t>哭哭</t>
    <phoneticPr fontId="1" type="noConversion"/>
  </si>
  <si>
    <t>笑笑</t>
    <phoneticPr fontId="1" type="noConversion"/>
  </si>
  <si>
    <t>店地</t>
    <phoneticPr fontId="1" type="noConversion"/>
  </si>
  <si>
    <t>名次</t>
    <phoneticPr fontId="1" type="noConversion"/>
  </si>
  <si>
    <t>平均</t>
    <phoneticPr fontId="1" type="noConversion"/>
  </si>
  <si>
    <t>安順國中104學年度第二學期108班第二次定期考成績表</t>
    <phoneticPr fontId="1" type="noConversion"/>
  </si>
  <si>
    <t>安順國中104學年度第一學期108班第二次定期考成績表</t>
    <phoneticPr fontId="1" type="noConversion"/>
  </si>
  <si>
    <t>親愛的家長：
這是同學們成績，這次大家的很努力，相信他們會更好的*-*</t>
    <phoneticPr fontId="1" type="noConversion"/>
  </si>
  <si>
    <t>數學</t>
    <phoneticPr fontId="1" type="noConversion"/>
  </si>
  <si>
    <t>英文</t>
    <phoneticPr fontId="1" type="noConversion"/>
  </si>
  <si>
    <t>生物</t>
    <phoneticPr fontId="1" type="noConversion"/>
  </si>
  <si>
    <t>加權計分</t>
    <phoneticPr fontId="1" type="noConversion"/>
  </si>
  <si>
    <t>加權平均</t>
    <phoneticPr fontId="1" type="noConversion"/>
  </si>
  <si>
    <t>原始名次</t>
    <phoneticPr fontId="1" type="noConversion"/>
  </si>
  <si>
    <t>加權名次</t>
    <phoneticPr fontId="1" type="noConversion"/>
  </si>
  <si>
    <t>座號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</si>
</sst>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_ "/>
  </numFmts>
  <fonts count="9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4" tint="-0.249977111117893"/>
      <name val="新細明體"/>
      <family val="2"/>
      <charset val="136"/>
      <scheme val="minor"/>
    </font>
    <font>
      <sz val="12"/>
      <color theme="0" tint="-0.499984740745262"/>
      <name val="新細明體"/>
      <family val="2"/>
      <charset val="136"/>
      <scheme val="minor"/>
    </font>
    <font>
      <sz val="12"/>
      <color theme="5" tint="-0.499984740745262"/>
      <name val="新細明體"/>
      <family val="2"/>
      <charset val="136"/>
      <scheme val="minor"/>
    </font>
    <font>
      <sz val="12"/>
      <color theme="7" tint="-0.249977111117893"/>
      <name val="新細明體"/>
      <family val="2"/>
      <charset val="136"/>
      <scheme val="minor"/>
    </font>
    <font>
      <sz val="12"/>
      <color rgb="FF7030A0"/>
      <name val="新細明體"/>
      <family val="2"/>
      <charset val="136"/>
      <scheme val="minor"/>
    </font>
    <font>
      <sz val="12"/>
      <color theme="9"/>
      <name val="新細明體"/>
      <family val="2"/>
      <charset val="136"/>
      <scheme val="minor"/>
    </font>
    <font>
      <sz val="12"/>
      <color theme="3" tint="0.39997558519241921"/>
      <name val="新細明體"/>
      <family val="2"/>
      <charset val="136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176" fontId="2" fillId="0" borderId="0" xfId="0" applyNumberFormat="1" applyFont="1">
      <alignment vertical="center"/>
    </xf>
    <xf numFmtId="0" fontId="0" fillId="0" borderId="1" xfId="0" applyBorder="1">
      <alignment vertical="center"/>
    </xf>
    <xf numFmtId="0" fontId="2" fillId="0" borderId="1" xfId="0" applyFont="1" applyBorder="1">
      <alignment vertical="center"/>
    </xf>
    <xf numFmtId="0" fontId="3" fillId="0" borderId="1" xfId="0" applyFont="1" applyBorder="1">
      <alignment vertical="center"/>
    </xf>
    <xf numFmtId="0" fontId="4" fillId="0" borderId="1" xfId="0" applyFont="1" applyBorder="1">
      <alignment vertical="center"/>
    </xf>
    <xf numFmtId="0" fontId="5" fillId="0" borderId="1" xfId="0" applyFont="1" applyBorder="1">
      <alignment vertical="center"/>
    </xf>
    <xf numFmtId="0" fontId="6" fillId="0" borderId="1" xfId="0" applyFont="1" applyBorder="1">
      <alignment vertical="center"/>
    </xf>
    <xf numFmtId="0" fontId="7" fillId="0" borderId="1" xfId="0" applyFont="1" applyBorder="1">
      <alignment vertical="center"/>
    </xf>
    <xf numFmtId="0" fontId="8" fillId="0" borderId="1" xfId="0" applyFont="1" applyBorder="1">
      <alignment vertical="center"/>
    </xf>
    <xf numFmtId="176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horizontal="center"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7"/>
  <sheetViews>
    <sheetView topLeftCell="A2" workbookViewId="0">
      <selection activeCell="A30" sqref="A30:L37"/>
    </sheetView>
  </sheetViews>
  <sheetFormatPr defaultRowHeight="16.5" x14ac:dyDescent="0.25"/>
  <cols>
    <col min="1" max="1" width="5.75" customWidth="1"/>
    <col min="2" max="2" width="8.5" customWidth="1"/>
    <col min="3" max="3" width="5.75" style="1" customWidth="1"/>
    <col min="4" max="4" width="5.75" style="2" customWidth="1"/>
    <col min="5" max="5" width="5.75" style="3" customWidth="1"/>
    <col min="6" max="6" width="5.75" style="4" customWidth="1"/>
    <col min="7" max="7" width="5.75" style="5" customWidth="1"/>
    <col min="8" max="8" width="5.75" style="6" customWidth="1"/>
    <col min="9" max="9" width="5.75" style="7" customWidth="1"/>
    <col min="10" max="12" width="5.75" customWidth="1"/>
  </cols>
  <sheetData>
    <row r="1" spans="1:12" x14ac:dyDescent="0.25">
      <c r="A1" s="18" t="s">
        <v>39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</row>
    <row r="2" spans="1:12" ht="17.25" customHeight="1" x14ac:dyDescent="0.25">
      <c r="A2" s="9" t="s">
        <v>0</v>
      </c>
      <c r="B2" s="9" t="s">
        <v>1</v>
      </c>
      <c r="C2" s="10" t="s">
        <v>2</v>
      </c>
      <c r="D2" s="11" t="s">
        <v>3</v>
      </c>
      <c r="E2" s="12" t="s">
        <v>4</v>
      </c>
      <c r="F2" s="13" t="s">
        <v>5</v>
      </c>
      <c r="G2" s="14" t="s">
        <v>6</v>
      </c>
      <c r="H2" s="15" t="s">
        <v>7</v>
      </c>
      <c r="I2" s="16" t="s">
        <v>8</v>
      </c>
      <c r="J2" s="9" t="s">
        <v>9</v>
      </c>
      <c r="K2" s="9" t="s">
        <v>37</v>
      </c>
      <c r="L2" s="9" t="s">
        <v>36</v>
      </c>
    </row>
    <row r="3" spans="1:12" x14ac:dyDescent="0.25">
      <c r="A3" s="9">
        <v>1</v>
      </c>
      <c r="B3" s="9" t="s">
        <v>10</v>
      </c>
      <c r="C3" s="10">
        <v>60</v>
      </c>
      <c r="D3" s="11">
        <v>52</v>
      </c>
      <c r="E3" s="12">
        <v>70</v>
      </c>
      <c r="F3" s="13">
        <v>45</v>
      </c>
      <c r="G3" s="14">
        <v>65</v>
      </c>
      <c r="H3" s="15">
        <v>90</v>
      </c>
      <c r="I3" s="16">
        <v>42</v>
      </c>
      <c r="J3" s="9">
        <f t="shared" ref="J3:J28" si="0">SUM(C3:I3)</f>
        <v>424</v>
      </c>
      <c r="K3" s="17">
        <f t="shared" ref="K3:K28" si="1">AVERAGE(C3:I3)</f>
        <v>60.571428571428569</v>
      </c>
      <c r="L3" s="9">
        <v>24</v>
      </c>
    </row>
    <row r="4" spans="1:12" x14ac:dyDescent="0.25">
      <c r="A4" s="9">
        <v>2</v>
      </c>
      <c r="B4" s="9" t="s">
        <v>11</v>
      </c>
      <c r="C4" s="10">
        <v>90</v>
      </c>
      <c r="D4" s="11">
        <v>80</v>
      </c>
      <c r="E4" s="12">
        <v>85</v>
      </c>
      <c r="F4" s="13">
        <v>96</v>
      </c>
      <c r="G4" s="14">
        <v>75</v>
      </c>
      <c r="H4" s="15">
        <v>84</v>
      </c>
      <c r="I4" s="16">
        <v>79</v>
      </c>
      <c r="J4" s="9">
        <f t="shared" si="0"/>
        <v>589</v>
      </c>
      <c r="K4" s="17">
        <f t="shared" si="1"/>
        <v>84.142857142857139</v>
      </c>
      <c r="L4" s="9">
        <v>2</v>
      </c>
    </row>
    <row r="5" spans="1:12" x14ac:dyDescent="0.25">
      <c r="A5" s="9">
        <v>3</v>
      </c>
      <c r="B5" s="9" t="s">
        <v>12</v>
      </c>
      <c r="C5" s="10">
        <v>90</v>
      </c>
      <c r="D5" s="11">
        <v>80</v>
      </c>
      <c r="E5" s="12">
        <v>75</v>
      </c>
      <c r="F5" s="13">
        <v>45</v>
      </c>
      <c r="G5" s="14">
        <v>65</v>
      </c>
      <c r="H5" s="15">
        <v>85</v>
      </c>
      <c r="I5" s="16">
        <v>50</v>
      </c>
      <c r="J5" s="9">
        <f t="shared" si="0"/>
        <v>490</v>
      </c>
      <c r="K5" s="17">
        <f t="shared" si="1"/>
        <v>70</v>
      </c>
      <c r="L5" s="9">
        <v>17</v>
      </c>
    </row>
    <row r="6" spans="1:12" x14ac:dyDescent="0.25">
      <c r="A6" s="9">
        <v>4</v>
      </c>
      <c r="B6" s="9" t="s">
        <v>13</v>
      </c>
      <c r="C6" s="10">
        <v>46</v>
      </c>
      <c r="D6" s="11">
        <v>58</v>
      </c>
      <c r="E6" s="12">
        <v>85</v>
      </c>
      <c r="F6" s="13">
        <v>45</v>
      </c>
      <c r="G6" s="14">
        <v>85</v>
      </c>
      <c r="H6" s="15">
        <v>85</v>
      </c>
      <c r="I6" s="16">
        <v>79</v>
      </c>
      <c r="J6" s="9">
        <f t="shared" si="0"/>
        <v>483</v>
      </c>
      <c r="K6" s="17">
        <f t="shared" si="1"/>
        <v>69</v>
      </c>
      <c r="L6" s="9">
        <v>18</v>
      </c>
    </row>
    <row r="7" spans="1:12" x14ac:dyDescent="0.25">
      <c r="A7" s="9">
        <v>5</v>
      </c>
      <c r="B7" s="9" t="s">
        <v>14</v>
      </c>
      <c r="C7" s="10">
        <v>97</v>
      </c>
      <c r="D7" s="11">
        <v>56</v>
      </c>
      <c r="E7" s="12">
        <v>79</v>
      </c>
      <c r="F7" s="13">
        <v>56</v>
      </c>
      <c r="G7" s="14">
        <v>84</v>
      </c>
      <c r="H7" s="15">
        <v>85</v>
      </c>
      <c r="I7" s="16">
        <v>95</v>
      </c>
      <c r="J7" s="9">
        <f t="shared" si="0"/>
        <v>552</v>
      </c>
      <c r="K7" s="17">
        <f t="shared" si="1"/>
        <v>78.857142857142861</v>
      </c>
      <c r="L7" s="9">
        <v>7</v>
      </c>
    </row>
    <row r="8" spans="1:12" x14ac:dyDescent="0.25">
      <c r="A8" s="9">
        <v>6</v>
      </c>
      <c r="B8" s="9" t="s">
        <v>15</v>
      </c>
      <c r="C8" s="10">
        <v>56</v>
      </c>
      <c r="D8" s="11">
        <v>78</v>
      </c>
      <c r="E8" s="12">
        <v>85</v>
      </c>
      <c r="F8" s="13">
        <v>79</v>
      </c>
      <c r="G8" s="14">
        <v>85</v>
      </c>
      <c r="H8" s="15">
        <v>96</v>
      </c>
      <c r="I8" s="16">
        <v>75</v>
      </c>
      <c r="J8" s="9">
        <f t="shared" si="0"/>
        <v>554</v>
      </c>
      <c r="K8" s="17">
        <f t="shared" si="1"/>
        <v>79.142857142857139</v>
      </c>
      <c r="L8" s="9">
        <v>6</v>
      </c>
    </row>
    <row r="9" spans="1:12" x14ac:dyDescent="0.25">
      <c r="A9" s="9">
        <v>7</v>
      </c>
      <c r="B9" s="9" t="s">
        <v>16</v>
      </c>
      <c r="C9" s="10">
        <v>67</v>
      </c>
      <c r="D9" s="11">
        <v>78</v>
      </c>
      <c r="E9" s="12">
        <v>52</v>
      </c>
      <c r="F9" s="13">
        <v>75</v>
      </c>
      <c r="G9" s="14">
        <v>85</v>
      </c>
      <c r="H9" s="15">
        <v>45</v>
      </c>
      <c r="I9" s="16">
        <v>95</v>
      </c>
      <c r="J9" s="9">
        <f t="shared" si="0"/>
        <v>497</v>
      </c>
      <c r="K9" s="17">
        <f t="shared" si="1"/>
        <v>71</v>
      </c>
      <c r="L9" s="9">
        <v>16</v>
      </c>
    </row>
    <row r="10" spans="1:12" x14ac:dyDescent="0.25">
      <c r="A10" s="9">
        <v>8</v>
      </c>
      <c r="B10" s="9" t="s">
        <v>17</v>
      </c>
      <c r="C10" s="10">
        <v>44</v>
      </c>
      <c r="D10" s="11">
        <v>76</v>
      </c>
      <c r="E10" s="12">
        <v>67</v>
      </c>
      <c r="F10" s="13">
        <v>45</v>
      </c>
      <c r="G10" s="14">
        <v>45</v>
      </c>
      <c r="H10" s="15">
        <v>85</v>
      </c>
      <c r="I10" s="16">
        <v>54</v>
      </c>
      <c r="J10" s="9">
        <f t="shared" si="0"/>
        <v>416</v>
      </c>
      <c r="K10" s="17">
        <f t="shared" si="1"/>
        <v>59.428571428571431</v>
      </c>
      <c r="L10" s="9">
        <v>25</v>
      </c>
    </row>
    <row r="11" spans="1:12" x14ac:dyDescent="0.25">
      <c r="A11" s="9">
        <v>9</v>
      </c>
      <c r="B11" s="9" t="s">
        <v>18</v>
      </c>
      <c r="C11" s="10">
        <v>45</v>
      </c>
      <c r="D11" s="11">
        <v>66</v>
      </c>
      <c r="E11" s="12">
        <v>55</v>
      </c>
      <c r="F11" s="13">
        <v>85</v>
      </c>
      <c r="G11" s="14">
        <v>66</v>
      </c>
      <c r="H11" s="15">
        <v>45</v>
      </c>
      <c r="I11" s="16">
        <v>78</v>
      </c>
      <c r="J11" s="9">
        <f t="shared" si="0"/>
        <v>440</v>
      </c>
      <c r="K11" s="17">
        <f t="shared" si="1"/>
        <v>62.857142857142854</v>
      </c>
      <c r="L11" s="9">
        <v>21</v>
      </c>
    </row>
    <row r="12" spans="1:12" x14ac:dyDescent="0.25">
      <c r="A12" s="9">
        <v>10</v>
      </c>
      <c r="B12" s="9" t="s">
        <v>19</v>
      </c>
      <c r="C12" s="10">
        <v>65</v>
      </c>
      <c r="D12" s="11">
        <v>80</v>
      </c>
      <c r="E12" s="12">
        <v>45</v>
      </c>
      <c r="F12" s="13">
        <v>90</v>
      </c>
      <c r="G12" s="14">
        <v>85</v>
      </c>
      <c r="H12" s="15">
        <v>100</v>
      </c>
      <c r="I12" s="16">
        <v>100</v>
      </c>
      <c r="J12" s="9">
        <f t="shared" si="0"/>
        <v>565</v>
      </c>
      <c r="K12" s="17">
        <f t="shared" si="1"/>
        <v>80.714285714285708</v>
      </c>
      <c r="L12" s="9">
        <v>4</v>
      </c>
    </row>
    <row r="13" spans="1:12" x14ac:dyDescent="0.25">
      <c r="A13" s="9">
        <v>11</v>
      </c>
      <c r="B13" s="9" t="s">
        <v>20</v>
      </c>
      <c r="C13" s="10">
        <v>100</v>
      </c>
      <c r="D13" s="11">
        <v>100</v>
      </c>
      <c r="E13" s="12">
        <v>54</v>
      </c>
      <c r="F13" s="13">
        <v>78</v>
      </c>
      <c r="G13" s="14">
        <v>87</v>
      </c>
      <c r="H13" s="15">
        <v>52</v>
      </c>
      <c r="I13" s="16">
        <v>78</v>
      </c>
      <c r="J13" s="9">
        <f t="shared" si="0"/>
        <v>549</v>
      </c>
      <c r="K13" s="17">
        <f t="shared" si="1"/>
        <v>78.428571428571431</v>
      </c>
      <c r="L13" s="9">
        <v>8</v>
      </c>
    </row>
    <row r="14" spans="1:12" x14ac:dyDescent="0.25">
      <c r="A14" s="9">
        <v>12</v>
      </c>
      <c r="B14" s="9" t="s">
        <v>21</v>
      </c>
      <c r="C14" s="10">
        <v>87</v>
      </c>
      <c r="D14" s="11">
        <v>47</v>
      </c>
      <c r="E14" s="12">
        <v>80</v>
      </c>
      <c r="F14" s="13">
        <v>56</v>
      </c>
      <c r="G14" s="14">
        <v>95</v>
      </c>
      <c r="H14" s="15">
        <v>74</v>
      </c>
      <c r="I14" s="16">
        <v>62</v>
      </c>
      <c r="J14" s="9">
        <f t="shared" si="0"/>
        <v>501</v>
      </c>
      <c r="K14" s="17">
        <f t="shared" si="1"/>
        <v>71.571428571428569</v>
      </c>
      <c r="L14" s="9">
        <v>15</v>
      </c>
    </row>
    <row r="15" spans="1:12" x14ac:dyDescent="0.25">
      <c r="A15" s="9">
        <v>13</v>
      </c>
      <c r="B15" s="9" t="s">
        <v>22</v>
      </c>
      <c r="C15" s="10">
        <v>78</v>
      </c>
      <c r="D15" s="11">
        <v>95</v>
      </c>
      <c r="E15" s="12">
        <v>69</v>
      </c>
      <c r="F15" s="13">
        <v>55</v>
      </c>
      <c r="G15" s="14">
        <v>55</v>
      </c>
      <c r="H15" s="15">
        <v>87</v>
      </c>
      <c r="I15" s="16">
        <v>80</v>
      </c>
      <c r="J15" s="9">
        <f t="shared" si="0"/>
        <v>519</v>
      </c>
      <c r="K15" s="17">
        <f t="shared" si="1"/>
        <v>74.142857142857139</v>
      </c>
      <c r="L15" s="9">
        <v>11</v>
      </c>
    </row>
    <row r="16" spans="1:12" x14ac:dyDescent="0.25">
      <c r="A16" s="9">
        <v>14</v>
      </c>
      <c r="B16" s="9" t="s">
        <v>23</v>
      </c>
      <c r="C16" s="10">
        <v>79</v>
      </c>
      <c r="D16" s="11">
        <v>56</v>
      </c>
      <c r="E16" s="12">
        <v>95</v>
      </c>
      <c r="F16" s="13">
        <v>56</v>
      </c>
      <c r="G16" s="14">
        <v>95</v>
      </c>
      <c r="H16" s="15">
        <v>79</v>
      </c>
      <c r="I16" s="16">
        <v>78</v>
      </c>
      <c r="J16" s="9">
        <f t="shared" si="0"/>
        <v>538</v>
      </c>
      <c r="K16" s="17">
        <f t="shared" si="1"/>
        <v>76.857142857142861</v>
      </c>
      <c r="L16" s="9">
        <v>9</v>
      </c>
    </row>
    <row r="17" spans="1:12" x14ac:dyDescent="0.25">
      <c r="A17" s="9">
        <v>15</v>
      </c>
      <c r="B17" s="9" t="s">
        <v>24</v>
      </c>
      <c r="C17" s="10">
        <v>56</v>
      </c>
      <c r="D17" s="11">
        <v>78</v>
      </c>
      <c r="E17" s="12">
        <v>58</v>
      </c>
      <c r="F17" s="13">
        <v>97</v>
      </c>
      <c r="G17" s="14">
        <v>89</v>
      </c>
      <c r="H17" s="15">
        <v>79</v>
      </c>
      <c r="I17" s="16">
        <v>57</v>
      </c>
      <c r="J17" s="9">
        <f t="shared" si="0"/>
        <v>514</v>
      </c>
      <c r="K17" s="17">
        <f t="shared" si="1"/>
        <v>73.428571428571431</v>
      </c>
      <c r="L17" s="9">
        <v>13</v>
      </c>
    </row>
    <row r="18" spans="1:12" x14ac:dyDescent="0.25">
      <c r="A18" s="9">
        <v>16</v>
      </c>
      <c r="B18" s="9" t="s">
        <v>25</v>
      </c>
      <c r="C18" s="10">
        <v>78</v>
      </c>
      <c r="D18" s="11">
        <v>57</v>
      </c>
      <c r="E18" s="12">
        <v>79</v>
      </c>
      <c r="F18" s="13">
        <v>59</v>
      </c>
      <c r="G18" s="14">
        <v>78</v>
      </c>
      <c r="H18" s="15">
        <v>85</v>
      </c>
      <c r="I18" s="16">
        <v>74</v>
      </c>
      <c r="J18" s="9">
        <f t="shared" si="0"/>
        <v>510</v>
      </c>
      <c r="K18" s="17">
        <f t="shared" si="1"/>
        <v>72.857142857142861</v>
      </c>
      <c r="L18" s="9">
        <v>14</v>
      </c>
    </row>
    <row r="19" spans="1:12" x14ac:dyDescent="0.25">
      <c r="A19" s="9">
        <v>17</v>
      </c>
      <c r="B19" s="9" t="s">
        <v>26</v>
      </c>
      <c r="C19" s="10">
        <v>46</v>
      </c>
      <c r="D19" s="11">
        <v>46</v>
      </c>
      <c r="E19" s="12">
        <v>87</v>
      </c>
      <c r="F19" s="13">
        <v>78</v>
      </c>
      <c r="G19" s="14">
        <v>98</v>
      </c>
      <c r="H19" s="15">
        <v>97</v>
      </c>
      <c r="I19" s="16">
        <v>78</v>
      </c>
      <c r="J19" s="9">
        <f t="shared" si="0"/>
        <v>530</v>
      </c>
      <c r="K19" s="17">
        <f t="shared" si="1"/>
        <v>75.714285714285708</v>
      </c>
      <c r="L19" s="9">
        <v>10</v>
      </c>
    </row>
    <row r="20" spans="1:12" x14ac:dyDescent="0.25">
      <c r="A20" s="9">
        <v>19</v>
      </c>
      <c r="B20" s="9" t="s">
        <v>27</v>
      </c>
      <c r="C20" s="10">
        <v>56</v>
      </c>
      <c r="D20" s="11">
        <v>89</v>
      </c>
      <c r="E20" s="12">
        <v>65</v>
      </c>
      <c r="F20" s="13">
        <v>98</v>
      </c>
      <c r="G20" s="14">
        <v>56</v>
      </c>
      <c r="H20" s="15">
        <v>56</v>
      </c>
      <c r="I20" s="16">
        <v>58</v>
      </c>
      <c r="J20" s="9">
        <f t="shared" si="0"/>
        <v>478</v>
      </c>
      <c r="K20" s="17">
        <f t="shared" si="1"/>
        <v>68.285714285714292</v>
      </c>
      <c r="L20" s="9">
        <v>19</v>
      </c>
    </row>
    <row r="21" spans="1:12" x14ac:dyDescent="0.25">
      <c r="A21" s="9">
        <v>20</v>
      </c>
      <c r="B21" s="9" t="s">
        <v>28</v>
      </c>
      <c r="C21" s="10">
        <v>89</v>
      </c>
      <c r="D21" s="11">
        <v>44</v>
      </c>
      <c r="E21" s="12">
        <v>99</v>
      </c>
      <c r="F21" s="13">
        <v>77</v>
      </c>
      <c r="G21" s="14">
        <v>78</v>
      </c>
      <c r="H21" s="15">
        <v>89</v>
      </c>
      <c r="I21" s="16">
        <v>85</v>
      </c>
      <c r="J21" s="9">
        <f t="shared" si="0"/>
        <v>561</v>
      </c>
      <c r="K21" s="17">
        <f t="shared" si="1"/>
        <v>80.142857142857139</v>
      </c>
      <c r="L21" s="9">
        <v>5</v>
      </c>
    </row>
    <row r="22" spans="1:12" x14ac:dyDescent="0.25">
      <c r="A22" s="9">
        <v>21</v>
      </c>
      <c r="B22" s="9" t="s">
        <v>29</v>
      </c>
      <c r="C22" s="10">
        <v>45</v>
      </c>
      <c r="D22" s="11">
        <v>98</v>
      </c>
      <c r="E22" s="12">
        <v>65</v>
      </c>
      <c r="F22" s="13">
        <v>90</v>
      </c>
      <c r="G22" s="14">
        <v>86</v>
      </c>
      <c r="H22" s="15">
        <v>78</v>
      </c>
      <c r="I22" s="16">
        <v>56</v>
      </c>
      <c r="J22" s="9">
        <f t="shared" si="0"/>
        <v>518</v>
      </c>
      <c r="K22" s="17">
        <f t="shared" si="1"/>
        <v>74</v>
      </c>
      <c r="L22" s="9">
        <v>12</v>
      </c>
    </row>
    <row r="23" spans="1:12" x14ac:dyDescent="0.25">
      <c r="A23" s="9">
        <v>22</v>
      </c>
      <c r="B23" s="9" t="s">
        <v>30</v>
      </c>
      <c r="C23" s="10">
        <v>56</v>
      </c>
      <c r="D23" s="11">
        <v>88</v>
      </c>
      <c r="E23" s="12">
        <v>46</v>
      </c>
      <c r="F23" s="13">
        <v>46</v>
      </c>
      <c r="G23" s="14">
        <v>56</v>
      </c>
      <c r="H23" s="15">
        <v>65</v>
      </c>
      <c r="I23" s="16">
        <v>48</v>
      </c>
      <c r="J23" s="9">
        <f t="shared" si="0"/>
        <v>405</v>
      </c>
      <c r="K23" s="17">
        <f t="shared" si="1"/>
        <v>57.857142857142854</v>
      </c>
      <c r="L23" s="9">
        <v>26</v>
      </c>
    </row>
    <row r="24" spans="1:12" x14ac:dyDescent="0.25">
      <c r="A24" s="9">
        <v>23</v>
      </c>
      <c r="B24" s="9" t="s">
        <v>31</v>
      </c>
      <c r="C24" s="10">
        <v>35</v>
      </c>
      <c r="D24" s="11">
        <v>78</v>
      </c>
      <c r="E24" s="12">
        <v>87</v>
      </c>
      <c r="F24" s="13">
        <v>95</v>
      </c>
      <c r="G24" s="14">
        <v>44</v>
      </c>
      <c r="H24" s="15">
        <v>79</v>
      </c>
      <c r="I24" s="16">
        <v>54</v>
      </c>
      <c r="J24" s="9">
        <f t="shared" si="0"/>
        <v>472</v>
      </c>
      <c r="K24" s="17">
        <f t="shared" si="1"/>
        <v>67.428571428571431</v>
      </c>
      <c r="L24" s="9">
        <v>20</v>
      </c>
    </row>
    <row r="25" spans="1:12" x14ac:dyDescent="0.25">
      <c r="A25" s="9">
        <v>24</v>
      </c>
      <c r="B25" s="9" t="s">
        <v>32</v>
      </c>
      <c r="C25" s="10">
        <v>63</v>
      </c>
      <c r="D25" s="11">
        <v>87</v>
      </c>
      <c r="E25" s="12">
        <v>52</v>
      </c>
      <c r="F25" s="13">
        <v>78</v>
      </c>
      <c r="G25" s="14">
        <v>62</v>
      </c>
      <c r="H25" s="15">
        <v>47</v>
      </c>
      <c r="I25" s="16">
        <v>47</v>
      </c>
      <c r="J25" s="9">
        <f t="shared" si="0"/>
        <v>436</v>
      </c>
      <c r="K25" s="17">
        <f t="shared" si="1"/>
        <v>62.285714285714285</v>
      </c>
      <c r="L25" s="9">
        <v>22</v>
      </c>
    </row>
    <row r="26" spans="1:12" x14ac:dyDescent="0.25">
      <c r="A26" s="9">
        <v>25</v>
      </c>
      <c r="B26" s="9" t="s">
        <v>33</v>
      </c>
      <c r="C26" s="10">
        <v>89</v>
      </c>
      <c r="D26" s="11">
        <v>99</v>
      </c>
      <c r="E26" s="12">
        <v>56</v>
      </c>
      <c r="F26" s="13">
        <v>47</v>
      </c>
      <c r="G26" s="14">
        <v>44</v>
      </c>
      <c r="H26" s="15">
        <v>45</v>
      </c>
      <c r="I26" s="16">
        <v>46</v>
      </c>
      <c r="J26" s="9">
        <f t="shared" si="0"/>
        <v>426</v>
      </c>
      <c r="K26" s="17">
        <f t="shared" si="1"/>
        <v>60.857142857142854</v>
      </c>
      <c r="L26" s="9">
        <v>23</v>
      </c>
    </row>
    <row r="27" spans="1:12" x14ac:dyDescent="0.25">
      <c r="A27" s="9">
        <v>26</v>
      </c>
      <c r="B27" s="9" t="s">
        <v>34</v>
      </c>
      <c r="C27" s="10">
        <v>97</v>
      </c>
      <c r="D27" s="11">
        <v>77</v>
      </c>
      <c r="E27" s="12">
        <v>95</v>
      </c>
      <c r="F27" s="13">
        <v>96</v>
      </c>
      <c r="G27" s="14">
        <v>80</v>
      </c>
      <c r="H27" s="15">
        <v>70</v>
      </c>
      <c r="I27" s="16">
        <v>80</v>
      </c>
      <c r="J27" s="9">
        <f t="shared" si="0"/>
        <v>595</v>
      </c>
      <c r="K27" s="17">
        <f t="shared" si="1"/>
        <v>85</v>
      </c>
      <c r="L27" s="9">
        <v>1</v>
      </c>
    </row>
    <row r="28" spans="1:12" x14ac:dyDescent="0.25">
      <c r="A28" s="9">
        <v>27</v>
      </c>
      <c r="B28" s="9" t="s">
        <v>35</v>
      </c>
      <c r="C28" s="10">
        <v>98</v>
      </c>
      <c r="D28" s="11">
        <v>89</v>
      </c>
      <c r="E28" s="12">
        <v>87</v>
      </c>
      <c r="F28" s="13">
        <v>94</v>
      </c>
      <c r="G28" s="14">
        <v>52</v>
      </c>
      <c r="H28" s="15">
        <v>90</v>
      </c>
      <c r="I28" s="16">
        <v>77</v>
      </c>
      <c r="J28" s="9">
        <f t="shared" si="0"/>
        <v>587</v>
      </c>
      <c r="K28" s="17">
        <f t="shared" si="1"/>
        <v>83.857142857142861</v>
      </c>
      <c r="L28" s="9">
        <v>3</v>
      </c>
    </row>
    <row r="29" spans="1:12" x14ac:dyDescent="0.25">
      <c r="C29" s="8">
        <f>AVERAGE(C3:C28)</f>
        <v>69.692307692307693</v>
      </c>
      <c r="D29" s="8">
        <f t="shared" ref="D29:I29" si="2">AVERAGE(D3:D28)</f>
        <v>74.307692307692307</v>
      </c>
      <c r="E29" s="8">
        <f t="shared" si="2"/>
        <v>72</v>
      </c>
      <c r="F29" s="8">
        <f t="shared" si="2"/>
        <v>71.57692307692308</v>
      </c>
      <c r="G29" s="8">
        <f t="shared" si="2"/>
        <v>72.884615384615387</v>
      </c>
      <c r="H29" s="8">
        <f t="shared" si="2"/>
        <v>75.84615384615384</v>
      </c>
      <c r="I29" s="8">
        <f t="shared" si="2"/>
        <v>69.42307692307692</v>
      </c>
    </row>
    <row r="30" spans="1:12" x14ac:dyDescent="0.25">
      <c r="A30" s="19" t="s">
        <v>40</v>
      </c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</row>
    <row r="31" spans="1:12" x14ac:dyDescent="0.25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</row>
    <row r="32" spans="1:12" ht="15.75" customHeight="1" x14ac:dyDescent="0.25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</row>
    <row r="33" spans="1:12" hidden="1" x14ac:dyDescent="0.25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</row>
    <row r="34" spans="1:12" hidden="1" x14ac:dyDescent="0.25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</row>
    <row r="35" spans="1:12" ht="6.75" hidden="1" customHeight="1" x14ac:dyDescent="0.25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</row>
    <row r="36" spans="1:12" ht="16.5" hidden="1" customHeight="1" x14ac:dyDescent="0.25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</row>
    <row r="37" spans="1:12" ht="16.5" hidden="1" customHeight="1" x14ac:dyDescent="0.25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</row>
  </sheetData>
  <sortState ref="A3:L28">
    <sortCondition ref="A2"/>
  </sortState>
  <mergeCells count="2">
    <mergeCell ref="A1:L1"/>
    <mergeCell ref="A30:L37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"/>
  <sheetViews>
    <sheetView tabSelected="1" workbookViewId="0">
      <selection activeCell="J1" sqref="J1"/>
    </sheetView>
  </sheetViews>
  <sheetFormatPr defaultRowHeight="16.5" x14ac:dyDescent="0.25"/>
  <cols>
    <col min="1" max="1" width="5.75" customWidth="1"/>
    <col min="2" max="2" width="8.5" customWidth="1"/>
    <col min="3" max="3" width="5.75" style="2" customWidth="1"/>
    <col min="4" max="4" width="5.75" style="3" customWidth="1"/>
    <col min="5" max="5" width="5.75" style="4" customWidth="1"/>
  </cols>
  <sheetData>
    <row r="1" spans="1:9" x14ac:dyDescent="0.25">
      <c r="A1" s="18" t="s">
        <v>38</v>
      </c>
      <c r="B1" s="18"/>
      <c r="C1" s="18"/>
      <c r="D1" s="18"/>
      <c r="E1" s="18"/>
    </row>
    <row r="2" spans="1:9" ht="17.25" customHeight="1" x14ac:dyDescent="0.25">
      <c r="A2" s="9" t="s">
        <v>48</v>
      </c>
      <c r="B2" s="9" t="s">
        <v>1</v>
      </c>
      <c r="C2" t="s">
        <v>41</v>
      </c>
      <c r="D2" t="s">
        <v>42</v>
      </c>
      <c r="E2" t="s">
        <v>43</v>
      </c>
      <c r="F2" t="s">
        <v>44</v>
      </c>
      <c r="G2" t="s">
        <v>45</v>
      </c>
      <c r="H2" t="s">
        <v>46</v>
      </c>
      <c r="I2" t="s">
        <v>47</v>
      </c>
    </row>
    <row r="3" spans="1:9" x14ac:dyDescent="0.25">
      <c r="A3" s="9">
        <v>1</v>
      </c>
      <c r="B3" s="9" t="s">
        <v>10</v>
      </c>
      <c r="C3">
        <f>VLOOKUP($A3,第1次!$A:$L,5,0)</f>
        <v>70</v>
      </c>
      <c r="D3">
        <f>VLOOKUP($A3,第1次!$A:$L,4,0)</f>
        <v>52</v>
      </c>
      <c r="E3">
        <f>VLOOKUP($A3,第1次!$A:$L,6,0)</f>
        <v>45</v>
      </c>
      <c r="F3">
        <f>C3*5+D3*3+E3*2</f>
        <v>596</v>
      </c>
      <c r="G3">
        <f>F3/10</f>
        <v>59.6</v>
      </c>
      <c r="H3">
        <f>VLOOKUP($A3,第1次!$A:$L,12,0)</f>
        <v>24</v>
      </c>
      <c r="I3">
        <v>25</v>
      </c>
    </row>
    <row r="4" spans="1:9" x14ac:dyDescent="0.25">
      <c r="A4" s="9">
        <v>2</v>
      </c>
      <c r="B4" s="9" t="s">
        <v>11</v>
      </c>
      <c r="C4">
        <f>VLOOKUP($A4,第1次!$A:$L,5,0)</f>
        <v>85</v>
      </c>
      <c r="D4">
        <f>VLOOKUP($A4,第1次!$A:$L,4,0)</f>
        <v>80</v>
      </c>
      <c r="E4">
        <f>VLOOKUP($A4,第1次!$A:$L,6,0)</f>
        <v>96</v>
      </c>
      <c r="F4">
        <f>C4*5+D4*3+E4*2</f>
        <v>857</v>
      </c>
      <c r="G4">
        <f>F4/10</f>
        <v>85.7</v>
      </c>
      <c r="H4">
        <f>VLOOKUP($A4,第1次!$A:$L,12,0)</f>
        <v>2</v>
      </c>
      <c r="I4">
        <v>4</v>
      </c>
    </row>
    <row r="5" spans="1:9" x14ac:dyDescent="0.25">
      <c r="A5" s="9">
        <v>3</v>
      </c>
      <c r="B5" s="9" t="s">
        <v>12</v>
      </c>
      <c r="C5">
        <f>VLOOKUP($A5,第1次!$A:$L,5,0)</f>
        <v>75</v>
      </c>
      <c r="D5">
        <f>VLOOKUP($A5,第1次!$A:$L,4,0)</f>
        <v>80</v>
      </c>
      <c r="E5">
        <f>VLOOKUP($A5,第1次!$A:$L,6,0)</f>
        <v>45</v>
      </c>
      <c r="F5">
        <f>C5*5+D5*3+E5*2</f>
        <v>705</v>
      </c>
      <c r="G5">
        <f>F5/10</f>
        <v>70.5</v>
      </c>
      <c r="H5">
        <f>VLOOKUP($A5,第1次!$A:$L,12,0)</f>
        <v>17</v>
      </c>
      <c r="I5">
        <v>14</v>
      </c>
    </row>
    <row r="6" spans="1:9" x14ac:dyDescent="0.25">
      <c r="A6" s="9">
        <v>4</v>
      </c>
      <c r="B6" s="9" t="s">
        <v>13</v>
      </c>
      <c r="C6">
        <f>VLOOKUP($A6,第1次!$A:$L,5,0)</f>
        <v>85</v>
      </c>
      <c r="D6">
        <f>VLOOKUP($A6,第1次!$A:$L,4,0)</f>
        <v>58</v>
      </c>
      <c r="E6">
        <f>VLOOKUP($A6,第1次!$A:$L,6,0)</f>
        <v>45</v>
      </c>
      <c r="F6">
        <f>C6*5+D6*3+E6*2</f>
        <v>689</v>
      </c>
      <c r="G6">
        <f>F6/10</f>
        <v>68.900000000000006</v>
      </c>
      <c r="H6">
        <f>VLOOKUP($A6,第1次!$A:$L,12,0)</f>
        <v>18</v>
      </c>
      <c r="I6">
        <v>15</v>
      </c>
    </row>
    <row r="7" spans="1:9" x14ac:dyDescent="0.25">
      <c r="A7" s="9">
        <v>5</v>
      </c>
      <c r="B7" s="9" t="s">
        <v>14</v>
      </c>
      <c r="C7">
        <f>VLOOKUP($A7,第1次!$A:$L,5,0)</f>
        <v>79</v>
      </c>
      <c r="D7">
        <f>VLOOKUP($A7,第1次!$A:$L,4,0)</f>
        <v>56</v>
      </c>
      <c r="E7">
        <f>VLOOKUP($A7,第1次!$A:$L,6,0)</f>
        <v>56</v>
      </c>
      <c r="F7">
        <f>C7*5+D7*3+E7*2</f>
        <v>675</v>
      </c>
      <c r="G7">
        <f>F7/10</f>
        <v>67.5</v>
      </c>
      <c r="H7">
        <f>VLOOKUP($A7,第1次!$A:$L,12,0)</f>
        <v>7</v>
      </c>
      <c r="I7">
        <v>18</v>
      </c>
    </row>
    <row r="8" spans="1:9" x14ac:dyDescent="0.25">
      <c r="A8" s="9">
        <v>6</v>
      </c>
      <c r="B8" s="9" t="s">
        <v>15</v>
      </c>
      <c r="C8">
        <f>VLOOKUP($A8,第1次!$A:$L,5,0)</f>
        <v>85</v>
      </c>
      <c r="D8">
        <f>VLOOKUP($A8,第1次!$A:$L,4,0)</f>
        <v>78</v>
      </c>
      <c r="E8">
        <f>VLOOKUP($A8,第1次!$A:$L,6,0)</f>
        <v>79</v>
      </c>
      <c r="F8">
        <f>C8*5+D8*3+E8*2</f>
        <v>817</v>
      </c>
      <c r="G8">
        <f>F8/10</f>
        <v>81.7</v>
      </c>
      <c r="H8">
        <f>VLOOKUP($A8,第1次!$A:$L,12,0)</f>
        <v>6</v>
      </c>
      <c r="I8">
        <v>5</v>
      </c>
    </row>
    <row r="9" spans="1:9" x14ac:dyDescent="0.25">
      <c r="A9" s="9">
        <v>7</v>
      </c>
      <c r="B9" s="9" t="s">
        <v>16</v>
      </c>
      <c r="C9">
        <f>VLOOKUP($A9,第1次!$A:$L,5,0)</f>
        <v>52</v>
      </c>
      <c r="D9">
        <f>VLOOKUP($A9,第1次!$A:$L,4,0)</f>
        <v>78</v>
      </c>
      <c r="E9">
        <f>VLOOKUP($A9,第1次!$A:$L,6,0)</f>
        <v>75</v>
      </c>
      <c r="F9">
        <f>C9*5+D9*3+E9*2</f>
        <v>644</v>
      </c>
      <c r="G9">
        <f>F9/10</f>
        <v>64.400000000000006</v>
      </c>
      <c r="H9">
        <f>VLOOKUP($A9,第1次!$A:$L,12,0)</f>
        <v>16</v>
      </c>
      <c r="I9">
        <v>23</v>
      </c>
    </row>
    <row r="10" spans="1:9" x14ac:dyDescent="0.25">
      <c r="A10" s="9">
        <v>8</v>
      </c>
      <c r="B10" s="9" t="s">
        <v>17</v>
      </c>
      <c r="C10">
        <f>VLOOKUP($A10,第1次!$A:$L,5,0)</f>
        <v>67</v>
      </c>
      <c r="D10">
        <f>VLOOKUP($A10,第1次!$A:$L,4,0)</f>
        <v>76</v>
      </c>
      <c r="E10">
        <f>VLOOKUP($A10,第1次!$A:$L,6,0)</f>
        <v>45</v>
      </c>
      <c r="F10">
        <f>C10*5+D10*3+E10*2</f>
        <v>653</v>
      </c>
      <c r="G10">
        <f>F10/10</f>
        <v>65.3</v>
      </c>
      <c r="H10">
        <f>VLOOKUP($A10,第1次!$A:$L,12,0)</f>
        <v>25</v>
      </c>
      <c r="I10">
        <v>20</v>
      </c>
    </row>
    <row r="11" spans="1:9" x14ac:dyDescent="0.25">
      <c r="A11" s="9">
        <v>9</v>
      </c>
      <c r="B11" s="9" t="s">
        <v>18</v>
      </c>
      <c r="C11">
        <f>VLOOKUP($A11,第1次!$A:$L,5,0)</f>
        <v>55</v>
      </c>
      <c r="D11">
        <f>VLOOKUP($A11,第1次!$A:$L,4,0)</f>
        <v>66</v>
      </c>
      <c r="E11">
        <f>VLOOKUP($A11,第1次!$A:$L,6,0)</f>
        <v>85</v>
      </c>
      <c r="F11">
        <f>C11*5+D11*3+E11*2</f>
        <v>643</v>
      </c>
      <c r="G11">
        <f>F11/10</f>
        <v>64.3</v>
      </c>
      <c r="H11">
        <f>VLOOKUP($A11,第1次!$A:$L,12,0)</f>
        <v>21</v>
      </c>
      <c r="I11">
        <v>24</v>
      </c>
    </row>
    <row r="12" spans="1:9" x14ac:dyDescent="0.25">
      <c r="A12" s="9">
        <v>10</v>
      </c>
      <c r="B12" s="9" t="s">
        <v>19</v>
      </c>
      <c r="C12">
        <f>VLOOKUP($A12,第1次!$A:$L,5,0)</f>
        <v>45</v>
      </c>
      <c r="D12">
        <f>VLOOKUP($A12,第1次!$A:$L,4,0)</f>
        <v>80</v>
      </c>
      <c r="E12">
        <f>VLOOKUP($A12,第1次!$A:$L,6,0)</f>
        <v>90</v>
      </c>
      <c r="F12">
        <f>C12*5+D12*3+E12*2</f>
        <v>645</v>
      </c>
      <c r="G12">
        <f>F12/10</f>
        <v>64.5</v>
      </c>
      <c r="H12">
        <f>VLOOKUP($A12,第1次!$A:$L,12,0)</f>
        <v>4</v>
      </c>
      <c r="I12">
        <v>22</v>
      </c>
    </row>
    <row r="13" spans="1:9" x14ac:dyDescent="0.25">
      <c r="A13" s="9">
        <v>11</v>
      </c>
      <c r="B13" s="9" t="s">
        <v>20</v>
      </c>
      <c r="C13">
        <f>VLOOKUP($A13,第1次!$A:$L,5,0)</f>
        <v>54</v>
      </c>
      <c r="D13">
        <f>VLOOKUP($A13,第1次!$A:$L,4,0)</f>
        <v>100</v>
      </c>
      <c r="E13">
        <f>VLOOKUP($A13,第1次!$A:$L,6,0)</f>
        <v>78</v>
      </c>
      <c r="F13">
        <f>C13*5+D13*3+E13*2</f>
        <v>726</v>
      </c>
      <c r="G13">
        <f>F13/10</f>
        <v>72.599999999999994</v>
      </c>
      <c r="H13">
        <f>VLOOKUP($A13,第1次!$A:$L,12,0)</f>
        <v>8</v>
      </c>
      <c r="I13">
        <v>12</v>
      </c>
    </row>
    <row r="14" spans="1:9" x14ac:dyDescent="0.25">
      <c r="A14" s="9">
        <v>12</v>
      </c>
      <c r="B14" s="9" t="s">
        <v>21</v>
      </c>
      <c r="C14">
        <f>VLOOKUP($A14,第1次!$A:$L,5,0)</f>
        <v>80</v>
      </c>
      <c r="D14">
        <f>VLOOKUP($A14,第1次!$A:$L,4,0)</f>
        <v>47</v>
      </c>
      <c r="E14">
        <f>VLOOKUP($A14,第1次!$A:$L,6,0)</f>
        <v>56</v>
      </c>
      <c r="F14">
        <f>C14*5+D14*3+E14*2</f>
        <v>653</v>
      </c>
      <c r="G14">
        <f>F14/10</f>
        <v>65.3</v>
      </c>
      <c r="H14">
        <f>VLOOKUP($A14,第1次!$A:$L,12,0)</f>
        <v>15</v>
      </c>
      <c r="I14">
        <v>21</v>
      </c>
    </row>
    <row r="15" spans="1:9" x14ac:dyDescent="0.25">
      <c r="A15" s="9">
        <v>13</v>
      </c>
      <c r="B15" s="9" t="s">
        <v>22</v>
      </c>
      <c r="C15">
        <f>VLOOKUP($A15,第1次!$A:$L,5,0)</f>
        <v>69</v>
      </c>
      <c r="D15">
        <f>VLOOKUP($A15,第1次!$A:$L,4,0)</f>
        <v>95</v>
      </c>
      <c r="E15">
        <f>VLOOKUP($A15,第1次!$A:$L,6,0)</f>
        <v>55</v>
      </c>
      <c r="F15">
        <f>C15*5+D15*3+E15*2</f>
        <v>740</v>
      </c>
      <c r="G15">
        <f>F15/10</f>
        <v>74</v>
      </c>
      <c r="H15">
        <f>VLOOKUP($A15,第1次!$A:$L,12,0)</f>
        <v>11</v>
      </c>
      <c r="I15">
        <v>10</v>
      </c>
    </row>
    <row r="16" spans="1:9" x14ac:dyDescent="0.25">
      <c r="A16" s="9">
        <v>14</v>
      </c>
      <c r="B16" s="9" t="s">
        <v>23</v>
      </c>
      <c r="C16">
        <f>VLOOKUP($A16,第1次!$A:$L,5,0)</f>
        <v>95</v>
      </c>
      <c r="D16">
        <f>VLOOKUP($A16,第1次!$A:$L,4,0)</f>
        <v>56</v>
      </c>
      <c r="E16">
        <f>VLOOKUP($A16,第1次!$A:$L,6,0)</f>
        <v>56</v>
      </c>
      <c r="F16">
        <f>C16*5+D16*3+E16*2</f>
        <v>755</v>
      </c>
      <c r="G16">
        <f>F16/10</f>
        <v>75.5</v>
      </c>
      <c r="H16">
        <f>VLOOKUP($A16,第1次!$A:$L,12,0)</f>
        <v>9</v>
      </c>
      <c r="I16">
        <v>9</v>
      </c>
    </row>
    <row r="17" spans="1:9" x14ac:dyDescent="0.25">
      <c r="A17" s="9">
        <v>15</v>
      </c>
      <c r="B17" s="9" t="s">
        <v>24</v>
      </c>
      <c r="C17">
        <f>VLOOKUP($A17,第1次!$A:$L,5,0)</f>
        <v>58</v>
      </c>
      <c r="D17">
        <f>VLOOKUP($A17,第1次!$A:$L,4,0)</f>
        <v>78</v>
      </c>
      <c r="E17">
        <f>VLOOKUP($A17,第1次!$A:$L,6,0)</f>
        <v>97</v>
      </c>
      <c r="F17">
        <f>C17*5+D17*3+E17*2</f>
        <v>718</v>
      </c>
      <c r="G17">
        <f>F17/10</f>
        <v>71.8</v>
      </c>
      <c r="H17">
        <f>VLOOKUP($A17,第1次!$A:$L,12,0)</f>
        <v>13</v>
      </c>
      <c r="I17">
        <v>13</v>
      </c>
    </row>
    <row r="18" spans="1:9" x14ac:dyDescent="0.25">
      <c r="A18" s="9">
        <v>16</v>
      </c>
      <c r="B18" s="9" t="s">
        <v>25</v>
      </c>
      <c r="C18">
        <f>VLOOKUP($A18,第1次!$A:$L,5,0)</f>
        <v>79</v>
      </c>
      <c r="D18">
        <f>VLOOKUP($A18,第1次!$A:$L,4,0)</f>
        <v>57</v>
      </c>
      <c r="E18">
        <f>VLOOKUP($A18,第1次!$A:$L,6,0)</f>
        <v>59</v>
      </c>
      <c r="F18">
        <f>C18*5+D18*3+E18*2</f>
        <v>684</v>
      </c>
      <c r="G18">
        <f>F18/10</f>
        <v>68.400000000000006</v>
      </c>
      <c r="H18">
        <f>VLOOKUP($A18,第1次!$A:$L,12,0)</f>
        <v>14</v>
      </c>
      <c r="I18">
        <v>16</v>
      </c>
    </row>
    <row r="19" spans="1:9" x14ac:dyDescent="0.25">
      <c r="A19" s="9">
        <v>17</v>
      </c>
      <c r="B19" s="9" t="s">
        <v>26</v>
      </c>
      <c r="C19">
        <f>VLOOKUP($A19,第1次!$A:$L,5,0)</f>
        <v>87</v>
      </c>
      <c r="D19">
        <f>VLOOKUP($A19,第1次!$A:$L,4,0)</f>
        <v>46</v>
      </c>
      <c r="E19">
        <f>VLOOKUP($A19,第1次!$A:$L,6,0)</f>
        <v>78</v>
      </c>
      <c r="F19">
        <f>C19*5+D19*3+E19*2</f>
        <v>729</v>
      </c>
      <c r="G19">
        <f>F19/10</f>
        <v>72.900000000000006</v>
      </c>
      <c r="H19">
        <f>VLOOKUP($A19,第1次!$A:$L,12,0)</f>
        <v>10</v>
      </c>
      <c r="I19">
        <v>11</v>
      </c>
    </row>
    <row r="20" spans="1:9" x14ac:dyDescent="0.25">
      <c r="A20" s="9">
        <v>19</v>
      </c>
      <c r="B20" s="9" t="s">
        <v>27</v>
      </c>
      <c r="C20">
        <f>VLOOKUP($A20,第1次!$A:$L,5,0)</f>
        <v>65</v>
      </c>
      <c r="D20">
        <f>VLOOKUP($A20,第1次!$A:$L,4,0)</f>
        <v>89</v>
      </c>
      <c r="E20">
        <f>VLOOKUP($A20,第1次!$A:$L,6,0)</f>
        <v>98</v>
      </c>
      <c r="F20">
        <f>C20*5+D20*3+E20*2</f>
        <v>788</v>
      </c>
      <c r="G20">
        <f>F20/10</f>
        <v>78.8</v>
      </c>
      <c r="H20">
        <f>VLOOKUP($A20,第1次!$A:$L,12,0)</f>
        <v>19</v>
      </c>
      <c r="I20">
        <v>7</v>
      </c>
    </row>
    <row r="21" spans="1:9" x14ac:dyDescent="0.25">
      <c r="A21" s="9">
        <v>20</v>
      </c>
      <c r="B21" s="9" t="s">
        <v>28</v>
      </c>
      <c r="C21">
        <f>VLOOKUP($A21,第1次!$A:$L,5,0)</f>
        <v>99</v>
      </c>
      <c r="D21">
        <f>VLOOKUP($A21,第1次!$A:$L,4,0)</f>
        <v>44</v>
      </c>
      <c r="E21">
        <f>VLOOKUP($A21,第1次!$A:$L,6,0)</f>
        <v>77</v>
      </c>
      <c r="F21">
        <f>C21*5+D21*3+E21*2</f>
        <v>781</v>
      </c>
      <c r="G21">
        <f>F21/10</f>
        <v>78.099999999999994</v>
      </c>
      <c r="H21">
        <f>VLOOKUP($A21,第1次!$A:$L,12,0)</f>
        <v>5</v>
      </c>
      <c r="I21">
        <v>8</v>
      </c>
    </row>
    <row r="22" spans="1:9" x14ac:dyDescent="0.25">
      <c r="A22" s="9">
        <v>21</v>
      </c>
      <c r="B22" s="9" t="s">
        <v>29</v>
      </c>
      <c r="C22">
        <f>VLOOKUP($A22,第1次!$A:$L,5,0)</f>
        <v>65</v>
      </c>
      <c r="D22">
        <f>VLOOKUP($A22,第1次!$A:$L,4,0)</f>
        <v>98</v>
      </c>
      <c r="E22">
        <f>VLOOKUP($A22,第1次!$A:$L,6,0)</f>
        <v>90</v>
      </c>
      <c r="F22">
        <f>C22*5+D22*3+E22*2</f>
        <v>799</v>
      </c>
      <c r="G22">
        <f>F22/10</f>
        <v>79.900000000000006</v>
      </c>
      <c r="H22">
        <f>VLOOKUP($A22,第1次!$A:$L,12,0)</f>
        <v>12</v>
      </c>
      <c r="I22">
        <v>6</v>
      </c>
    </row>
    <row r="23" spans="1:9" x14ac:dyDescent="0.25">
      <c r="A23" s="9">
        <v>22</v>
      </c>
      <c r="B23" s="9" t="s">
        <v>30</v>
      </c>
      <c r="C23">
        <f>VLOOKUP($A23,第1次!$A:$L,5,0)</f>
        <v>46</v>
      </c>
      <c r="D23">
        <f>VLOOKUP($A23,第1次!$A:$L,4,0)</f>
        <v>88</v>
      </c>
      <c r="E23">
        <f>VLOOKUP($A23,第1次!$A:$L,6,0)</f>
        <v>46</v>
      </c>
      <c r="F23">
        <f>C23*5+D23*3+E23*2</f>
        <v>586</v>
      </c>
      <c r="G23">
        <f>F23/10</f>
        <v>58.6</v>
      </c>
      <c r="H23">
        <f>VLOOKUP($A23,第1次!$A:$L,12,0)</f>
        <v>26</v>
      </c>
      <c r="I23">
        <v>26</v>
      </c>
    </row>
    <row r="24" spans="1:9" x14ac:dyDescent="0.25">
      <c r="A24" s="9">
        <v>23</v>
      </c>
      <c r="B24" s="9" t="s">
        <v>31</v>
      </c>
      <c r="C24">
        <f>VLOOKUP($A24,第1次!$A:$L,5,0)</f>
        <v>87</v>
      </c>
      <c r="D24">
        <f>VLOOKUP($A24,第1次!$A:$L,4,0)</f>
        <v>78</v>
      </c>
      <c r="E24">
        <f>VLOOKUP($A24,第1次!$A:$L,6,0)</f>
        <v>95</v>
      </c>
      <c r="F24">
        <f>C24*5+D24*3+E24*2</f>
        <v>859</v>
      </c>
      <c r="G24">
        <f>F24/10</f>
        <v>85.9</v>
      </c>
      <c r="H24">
        <f>VLOOKUP($A24,第1次!$A:$L,12,0)</f>
        <v>20</v>
      </c>
      <c r="I24">
        <v>3</v>
      </c>
    </row>
    <row r="25" spans="1:9" x14ac:dyDescent="0.25">
      <c r="A25" s="9">
        <v>24</v>
      </c>
      <c r="B25" s="9" t="s">
        <v>32</v>
      </c>
      <c r="C25">
        <f>VLOOKUP($A25,第1次!$A:$L,5,0)</f>
        <v>52</v>
      </c>
      <c r="D25">
        <f>VLOOKUP($A25,第1次!$A:$L,4,0)</f>
        <v>87</v>
      </c>
      <c r="E25">
        <f>VLOOKUP($A25,第1次!$A:$L,6,0)</f>
        <v>78</v>
      </c>
      <c r="F25">
        <f>C25*5+D25*3+E25*2</f>
        <v>677</v>
      </c>
      <c r="G25">
        <f>F25/10</f>
        <v>67.7</v>
      </c>
      <c r="H25">
        <f>VLOOKUP($A25,第1次!$A:$L,12,0)</f>
        <v>22</v>
      </c>
      <c r="I25">
        <v>17</v>
      </c>
    </row>
    <row r="26" spans="1:9" x14ac:dyDescent="0.25">
      <c r="A26" s="9">
        <v>25</v>
      </c>
      <c r="B26" s="9" t="s">
        <v>33</v>
      </c>
      <c r="C26">
        <f>VLOOKUP($A26,第1次!$A:$L,5,0)</f>
        <v>56</v>
      </c>
      <c r="D26">
        <f>VLOOKUP($A26,第1次!$A:$L,4,0)</f>
        <v>99</v>
      </c>
      <c r="E26">
        <f>VLOOKUP($A26,第1次!$A:$L,6,0)</f>
        <v>47</v>
      </c>
      <c r="F26">
        <f>C26*5+D26*3+E26*2</f>
        <v>671</v>
      </c>
      <c r="G26">
        <f>F26/10</f>
        <v>67.099999999999994</v>
      </c>
      <c r="H26">
        <f>VLOOKUP($A26,第1次!$A:$L,12,0)</f>
        <v>23</v>
      </c>
      <c r="I26">
        <v>19</v>
      </c>
    </row>
    <row r="27" spans="1:9" x14ac:dyDescent="0.25">
      <c r="A27" s="9">
        <v>26</v>
      </c>
      <c r="B27" s="9" t="s">
        <v>34</v>
      </c>
      <c r="C27">
        <f>VLOOKUP($A27,第1次!$A:$L,5,0)</f>
        <v>95</v>
      </c>
      <c r="D27">
        <f>VLOOKUP($A27,第1次!$A:$L,4,0)</f>
        <v>77</v>
      </c>
      <c r="E27">
        <f>VLOOKUP($A27,第1次!$A:$L,6,0)</f>
        <v>96</v>
      </c>
      <c r="F27">
        <f>C27*5+D27*3+E27*2</f>
        <v>898</v>
      </c>
      <c r="G27">
        <f>F27/10</f>
        <v>89.8</v>
      </c>
      <c r="H27">
        <f>VLOOKUP($A27,第1次!$A:$L,12,0)</f>
        <v>1</v>
      </c>
      <c r="I27">
        <v>1</v>
      </c>
    </row>
    <row r="28" spans="1:9" x14ac:dyDescent="0.25">
      <c r="A28" s="9">
        <v>27</v>
      </c>
      <c r="B28" s="9" t="s">
        <v>35</v>
      </c>
      <c r="C28">
        <f>VLOOKUP($A28,第1次!$A:$L,5,0)</f>
        <v>87</v>
      </c>
      <c r="D28">
        <f>VLOOKUP($A28,第1次!$A:$L,4,0)</f>
        <v>89</v>
      </c>
      <c r="E28">
        <f>VLOOKUP($A28,第1次!$A:$L,6,0)</f>
        <v>94</v>
      </c>
      <c r="F28">
        <f>C28*5+D28*3+E28*2</f>
        <v>890</v>
      </c>
      <c r="G28">
        <f>F28/10</f>
        <v>89</v>
      </c>
      <c r="H28">
        <f>VLOOKUP($A28,第1次!$A:$L,12,0)</f>
        <v>3</v>
      </c>
      <c r="I28">
        <v>2</v>
      </c>
    </row>
    <row r="29" spans="1:9" x14ac:dyDescent="0.25">
      <c r="C29" s="8"/>
      <c r="D29" s="8"/>
      <c r="E29" s="8"/>
    </row>
    <row r="30" spans="1:9" x14ac:dyDescent="0.25">
      <c r="A30" s="21"/>
      <c r="B30" s="21"/>
      <c r="C30" s="21"/>
      <c r="D30" s="21"/>
      <c r="E30" s="21"/>
    </row>
    <row r="31" spans="1:9" x14ac:dyDescent="0.25">
      <c r="A31" s="21"/>
      <c r="B31" s="21"/>
      <c r="C31" s="21"/>
      <c r="D31" s="21"/>
      <c r="E31" s="21"/>
    </row>
    <row r="32" spans="1:9" x14ac:dyDescent="0.25">
      <c r="A32" s="21"/>
      <c r="B32" s="21"/>
      <c r="C32" s="21"/>
      <c r="D32" s="21"/>
      <c r="E32" s="21"/>
    </row>
    <row r="33" spans="1:5" x14ac:dyDescent="0.25">
      <c r="A33" s="21"/>
      <c r="B33" s="21"/>
      <c r="C33" s="21"/>
      <c r="D33" s="21"/>
      <c r="E33" s="21"/>
    </row>
    <row r="34" spans="1:5" x14ac:dyDescent="0.25">
      <c r="A34" s="21"/>
      <c r="B34" s="21"/>
      <c r="C34" s="21"/>
      <c r="D34" s="21"/>
      <c r="E34" s="21"/>
    </row>
    <row r="35" spans="1:5" x14ac:dyDescent="0.25">
      <c r="A35" s="21"/>
      <c r="B35" s="21"/>
      <c r="C35" s="21"/>
      <c r="D35" s="21"/>
      <c r="E35" s="21"/>
    </row>
    <row r="36" spans="1:5" x14ac:dyDescent="0.25">
      <c r="A36" s="21"/>
      <c r="B36" s="21"/>
      <c r="C36" s="21"/>
      <c r="D36" s="21"/>
      <c r="E36" s="21"/>
    </row>
    <row r="37" spans="1:5" x14ac:dyDescent="0.25">
      <c r="A37" s="21"/>
      <c r="B37" s="21"/>
      <c r="C37" s="21"/>
      <c r="D37" s="21"/>
      <c r="E37" s="21"/>
    </row>
  </sheetData>
  <sortState ref="A3:I28">
    <sortCondition ref="A3:A28"/>
  </sortState>
  <mergeCells count="2">
    <mergeCell ref="A1:E1"/>
    <mergeCell ref="A30:E37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第1次</vt:lpstr>
      <vt:lpstr>第2次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student</dc:creator>
  <cp:lastModifiedBy>student</cp:lastModifiedBy>
  <dcterms:created xsi:type="dcterms:W3CDTF">2016-02-23T05:52:08Z</dcterms:created>
  <dcterms:modified xsi:type="dcterms:W3CDTF">2016-06-07T05:44:51Z</dcterms:modified>
</cp:coreProperties>
</file>