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9200" windowHeight="6930" activeTab="1"/>
  </bookViews>
  <sheets>
    <sheet name="工作表1" sheetId="1" r:id="rId1"/>
    <sheet name="工作表2" sheetId="2" r:id="rId2"/>
  </sheets>
  <definedNames>
    <definedName name="_xlnm._FilterDatabase" localSheetId="0" hidden="1">工作表1!$A$3:$K$29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" l="1"/>
  <c r="E4" i="2" l="1"/>
  <c r="F4" i="2" s="1"/>
  <c r="G4" i="2" s="1"/>
  <c r="D5" i="2"/>
  <c r="E5" i="2"/>
  <c r="D6" i="2"/>
  <c r="E6" i="2"/>
  <c r="D7" i="2"/>
  <c r="E7" i="2"/>
  <c r="D8" i="2"/>
  <c r="E8" i="2"/>
  <c r="D9" i="2"/>
  <c r="E9" i="2"/>
  <c r="D10" i="2"/>
  <c r="E10" i="2"/>
  <c r="D11" i="2"/>
  <c r="E11" i="2"/>
  <c r="D12" i="2"/>
  <c r="E12" i="2"/>
  <c r="D13" i="2"/>
  <c r="E13" i="2"/>
  <c r="D14" i="2"/>
  <c r="E14" i="2"/>
  <c r="D15" i="2"/>
  <c r="E15" i="2"/>
  <c r="E16" i="2"/>
  <c r="D17" i="2"/>
  <c r="E17" i="2"/>
  <c r="D18" i="2"/>
  <c r="E18" i="2"/>
  <c r="D19" i="2"/>
  <c r="E19" i="2"/>
  <c r="D20" i="2"/>
  <c r="E20" i="2"/>
  <c r="D21" i="2"/>
  <c r="E21" i="2"/>
  <c r="D22" i="2"/>
  <c r="E22" i="2"/>
  <c r="D23" i="2"/>
  <c r="E23" i="2"/>
  <c r="D24" i="2"/>
  <c r="E24" i="2"/>
  <c r="D25" i="2"/>
  <c r="E25" i="2"/>
  <c r="D26" i="2"/>
  <c r="E26" i="2"/>
  <c r="D27" i="2"/>
  <c r="E27" i="2"/>
  <c r="D28" i="2"/>
  <c r="E28" i="2"/>
  <c r="C5" i="2"/>
  <c r="C6" i="2"/>
  <c r="C7" i="2"/>
  <c r="C8" i="2"/>
  <c r="C9" i="2"/>
  <c r="C10" i="2"/>
  <c r="C11" i="2"/>
  <c r="C12" i="2"/>
  <c r="C13" i="2"/>
  <c r="C14" i="2"/>
  <c r="C15" i="2"/>
  <c r="C16" i="2"/>
  <c r="F16" i="2" s="1"/>
  <c r="G16" i="2" s="1"/>
  <c r="C17" i="2"/>
  <c r="C18" i="2"/>
  <c r="C19" i="2"/>
  <c r="C20" i="2"/>
  <c r="C21" i="2"/>
  <c r="C22" i="2"/>
  <c r="C23" i="2"/>
  <c r="C24" i="2"/>
  <c r="C25" i="2"/>
  <c r="C26" i="2"/>
  <c r="C27" i="2"/>
  <c r="C28" i="2"/>
  <c r="D3" i="2"/>
  <c r="F3" i="2" s="1"/>
  <c r="G3" i="2" s="1"/>
  <c r="F14" i="2" l="1"/>
  <c r="G14" i="2" s="1"/>
  <c r="F10" i="2"/>
  <c r="G10" i="2" s="1"/>
  <c r="F6" i="2"/>
  <c r="G6" i="2" s="1"/>
  <c r="F27" i="2"/>
  <c r="G27" i="2" s="1"/>
  <c r="F23" i="2"/>
  <c r="G23" i="2" s="1"/>
  <c r="F19" i="2"/>
  <c r="G19" i="2" s="1"/>
  <c r="F15" i="2"/>
  <c r="G15" i="2" s="1"/>
  <c r="F11" i="2"/>
  <c r="G11" i="2" s="1"/>
  <c r="F7" i="2"/>
  <c r="G7" i="2" s="1"/>
  <c r="F26" i="2"/>
  <c r="G26" i="2" s="1"/>
  <c r="F22" i="2"/>
  <c r="G22" i="2" s="1"/>
  <c r="F18" i="2"/>
  <c r="G18" i="2" s="1"/>
  <c r="F25" i="2"/>
  <c r="G25" i="2" s="1"/>
  <c r="F21" i="2"/>
  <c r="G21" i="2" s="1"/>
  <c r="F17" i="2"/>
  <c r="G17" i="2" s="1"/>
  <c r="F13" i="2"/>
  <c r="G13" i="2" s="1"/>
  <c r="F9" i="2"/>
  <c r="G9" i="2" s="1"/>
  <c r="F5" i="2"/>
  <c r="G5" i="2" s="1"/>
  <c r="F28" i="2"/>
  <c r="G28" i="2" s="1"/>
  <c r="F24" i="2"/>
  <c r="G24" i="2" s="1"/>
  <c r="F20" i="2"/>
  <c r="G20" i="2" s="1"/>
  <c r="F12" i="2"/>
  <c r="G12" i="2" s="1"/>
  <c r="F8" i="2"/>
  <c r="G8" i="2" s="1"/>
  <c r="I29" i="1"/>
  <c r="H29" i="1"/>
  <c r="G29" i="1"/>
  <c r="F29" i="1"/>
  <c r="E29" i="1"/>
  <c r="D29" i="1"/>
  <c r="C29" i="1"/>
  <c r="K4" i="1"/>
  <c r="J18" i="1" l="1"/>
  <c r="K18" i="1"/>
  <c r="J26" i="1"/>
  <c r="K26" i="1"/>
  <c r="J10" i="1"/>
  <c r="K10" i="1"/>
  <c r="J14" i="1"/>
  <c r="K14" i="1"/>
  <c r="J25" i="1"/>
  <c r="K25" i="1"/>
  <c r="J22" i="1"/>
  <c r="K22" i="1"/>
  <c r="J7" i="1"/>
  <c r="K7" i="1"/>
  <c r="J23" i="1"/>
  <c r="K23" i="1"/>
  <c r="J21" i="1"/>
  <c r="K21" i="1"/>
  <c r="J12" i="1"/>
  <c r="K12" i="1"/>
  <c r="J16" i="1"/>
  <c r="K16" i="1"/>
  <c r="J13" i="1"/>
  <c r="K13" i="1"/>
  <c r="J15" i="1"/>
  <c r="K15" i="1"/>
  <c r="J19" i="1"/>
  <c r="K19" i="1"/>
  <c r="J11" i="1"/>
  <c r="K11" i="1"/>
  <c r="J17" i="1"/>
  <c r="K17" i="1"/>
  <c r="J6" i="1"/>
  <c r="K6" i="1"/>
  <c r="J24" i="1"/>
  <c r="K24" i="1"/>
  <c r="J9" i="1"/>
  <c r="K9" i="1"/>
  <c r="J4" i="1"/>
  <c r="J28" i="1"/>
  <c r="K28" i="1"/>
  <c r="J8" i="1"/>
  <c r="K8" i="1"/>
  <c r="J20" i="1"/>
  <c r="K20" i="1"/>
  <c r="J3" i="1"/>
  <c r="K3" i="1"/>
  <c r="J5" i="1"/>
  <c r="K5" i="1"/>
  <c r="K27" i="1"/>
  <c r="J27" i="1"/>
</calcChain>
</file>

<file path=xl/sharedStrings.xml><?xml version="1.0" encoding="utf-8"?>
<sst xmlns="http://schemas.openxmlformats.org/spreadsheetml/2006/main" count="79" uniqueCount="49">
  <si>
    <t xml:space="preserve">                                                                 安順國中104年第二學期108第一次第期考成績表</t>
    <phoneticPr fontId="1" type="noConversion"/>
  </si>
  <si>
    <t>作號</t>
    <phoneticPr fontId="1" type="noConversion"/>
  </si>
  <si>
    <t>國文</t>
    <phoneticPr fontId="1" type="noConversion"/>
  </si>
  <si>
    <t>數學</t>
    <phoneticPr fontId="1" type="noConversion"/>
  </si>
  <si>
    <t>英文</t>
    <phoneticPr fontId="1" type="noConversion"/>
  </si>
  <si>
    <t>生物</t>
    <phoneticPr fontId="1" type="noConversion"/>
  </si>
  <si>
    <t>歷史</t>
    <phoneticPr fontId="1" type="noConversion"/>
  </si>
  <si>
    <t>地理</t>
    <phoneticPr fontId="1" type="noConversion"/>
  </si>
  <si>
    <t>公民</t>
    <phoneticPr fontId="1" type="noConversion"/>
  </si>
  <si>
    <t>總分</t>
    <phoneticPr fontId="1" type="noConversion"/>
  </si>
  <si>
    <t>王症宇</t>
    <phoneticPr fontId="1" type="noConversion"/>
  </si>
  <si>
    <t>吳軒</t>
    <phoneticPr fontId="1" type="noConversion"/>
  </si>
  <si>
    <t>彤偉</t>
    <phoneticPr fontId="1" type="noConversion"/>
  </si>
  <si>
    <t>林以鋮</t>
    <phoneticPr fontId="1" type="noConversion"/>
  </si>
  <si>
    <t>洪智凱</t>
    <phoneticPr fontId="1" type="noConversion"/>
  </si>
  <si>
    <t>什麼凱</t>
    <phoneticPr fontId="1" type="noConversion"/>
  </si>
  <si>
    <t>宏郭</t>
    <phoneticPr fontId="1" type="noConversion"/>
  </si>
  <si>
    <t>吃吃</t>
    <phoneticPr fontId="1" type="noConversion"/>
  </si>
  <si>
    <t>智綸</t>
    <phoneticPr fontId="1" type="noConversion"/>
  </si>
  <si>
    <t>斗手哥</t>
    <phoneticPr fontId="1" type="noConversion"/>
  </si>
  <si>
    <t>愷恩</t>
    <phoneticPr fontId="1" type="noConversion"/>
  </si>
  <si>
    <t>詮….</t>
    <phoneticPr fontId="1" type="noConversion"/>
  </si>
  <si>
    <t>謝金燕</t>
    <phoneticPr fontId="1" type="noConversion"/>
  </si>
  <si>
    <t>王婷</t>
    <phoneticPr fontId="1" type="noConversion"/>
  </si>
  <si>
    <t>菇</t>
    <phoneticPr fontId="1" type="noConversion"/>
  </si>
  <si>
    <t>萍</t>
    <phoneticPr fontId="1" type="noConversion"/>
  </si>
  <si>
    <t>如意</t>
    <phoneticPr fontId="1" type="noConversion"/>
  </si>
  <si>
    <t>瑩</t>
    <phoneticPr fontId="1" type="noConversion"/>
  </si>
  <si>
    <t>00詩</t>
    <phoneticPr fontId="1" type="noConversion"/>
  </si>
  <si>
    <t>芳芳</t>
    <phoneticPr fontId="1" type="noConversion"/>
  </si>
  <si>
    <t>阿茲海默症</t>
    <phoneticPr fontId="1" type="noConversion"/>
  </si>
  <si>
    <t>純妹</t>
    <phoneticPr fontId="1" type="noConversion"/>
  </si>
  <si>
    <t>YEE</t>
    <phoneticPr fontId="1" type="noConversion"/>
  </si>
  <si>
    <t>薏仁</t>
    <phoneticPr fontId="1" type="noConversion"/>
  </si>
  <si>
    <t xml:space="preserve">長   </t>
    <phoneticPr fontId="1" type="noConversion"/>
  </si>
  <si>
    <t>黑黑</t>
    <phoneticPr fontId="1" type="noConversion"/>
  </si>
  <si>
    <t>平均</t>
    <phoneticPr fontId="1" type="noConversion"/>
  </si>
  <si>
    <t>排名</t>
    <phoneticPr fontId="1" type="noConversion"/>
  </si>
  <si>
    <t>姓名</t>
    <phoneticPr fontId="1" type="noConversion"/>
  </si>
  <si>
    <r>
      <t>上表</t>
    </r>
    <r>
      <rPr>
        <sz val="12"/>
        <color theme="1"/>
        <rFont val="新細明體"/>
        <family val="1"/>
        <charset val="136"/>
        <scheme val="minor"/>
      </rPr>
      <t>是孩子的</t>
    </r>
    <r>
      <rPr>
        <b/>
        <i/>
        <sz val="48"/>
        <color rgb="FFC00000"/>
        <rFont val="新細明體"/>
        <family val="1"/>
        <charset val="136"/>
        <scheme val="minor"/>
      </rPr>
      <t>第一次考試</t>
    </r>
    <r>
      <rPr>
        <sz val="12"/>
        <color rgb="FF0070C0"/>
        <rFont val="新細明體"/>
        <family val="1"/>
        <charset val="136"/>
        <scheme val="minor"/>
      </rPr>
      <t>成績表</t>
    </r>
    <phoneticPr fontId="1" type="noConversion"/>
  </si>
  <si>
    <t>英文</t>
    <phoneticPr fontId="1" type="noConversion"/>
  </si>
  <si>
    <t>數學</t>
    <phoneticPr fontId="1" type="noConversion"/>
  </si>
  <si>
    <t>生物</t>
    <phoneticPr fontId="1" type="noConversion"/>
  </si>
  <si>
    <t>加權計分</t>
    <phoneticPr fontId="1" type="noConversion"/>
  </si>
  <si>
    <t>加權平均</t>
    <phoneticPr fontId="1" type="noConversion"/>
  </si>
  <si>
    <t>原始名次</t>
    <phoneticPr fontId="1" type="noConversion"/>
  </si>
  <si>
    <t>加權名次</t>
    <phoneticPr fontId="1" type="noConversion"/>
  </si>
  <si>
    <t xml:space="preserve"> </t>
    <phoneticPr fontId="1" type="noConversion"/>
  </si>
  <si>
    <t xml:space="preserve">      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</si>
</sst>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0070C0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i/>
      <sz val="48"/>
      <color rgb="FFC00000"/>
      <name val="新細明體"/>
      <family val="1"/>
      <charset val="136"/>
      <scheme val="minor"/>
    </font>
    <font>
      <sz val="12"/>
      <color rgb="FFFFFF00"/>
      <name val="新細明體"/>
      <family val="2"/>
      <charset val="136"/>
      <scheme val="minor"/>
    </font>
    <font>
      <sz val="12"/>
      <color rgb="FF00B050"/>
      <name val="新細明體"/>
      <family val="2"/>
      <charset val="136"/>
      <scheme val="minor"/>
    </font>
    <font>
      <sz val="12"/>
      <color rgb="FF002060"/>
      <name val="新細明體"/>
      <family val="2"/>
      <charset val="136"/>
      <scheme val="minor"/>
    </font>
    <font>
      <sz val="12"/>
      <color rgb="FF00B0F0"/>
      <name val="新細明體"/>
      <family val="2"/>
      <charset val="136"/>
      <scheme val="minor"/>
    </font>
    <font>
      <sz val="12"/>
      <color theme="9" tint="-0.499984740745262"/>
      <name val="新細明體"/>
      <family val="2"/>
      <charset val="136"/>
      <scheme val="minor"/>
    </font>
    <font>
      <sz val="12"/>
      <color theme="4" tint="-0.499984740745262"/>
      <name val="新細明體"/>
      <family val="2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10" fillId="0" borderId="0" xfId="0" applyFo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opLeftCell="A7" zoomScale="130" zoomScaleNormal="130" workbookViewId="0">
      <selection activeCell="L4" sqref="L4"/>
    </sheetView>
  </sheetViews>
  <sheetFormatPr defaultRowHeight="16.5" x14ac:dyDescent="0.25"/>
  <cols>
    <col min="1" max="1" width="5.125" customWidth="1"/>
  </cols>
  <sheetData>
    <row r="1" spans="1:13" x14ac:dyDescent="0.25">
      <c r="A1" t="s">
        <v>0</v>
      </c>
    </row>
    <row r="2" spans="1:13" ht="44.25" customHeight="1" x14ac:dyDescent="0.25">
      <c r="A2" t="s">
        <v>1</v>
      </c>
      <c r="B2" s="2" t="s">
        <v>38</v>
      </c>
      <c r="C2" s="4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5" t="s">
        <v>7</v>
      </c>
      <c r="I2" s="5" t="s">
        <v>8</v>
      </c>
      <c r="J2" t="s">
        <v>9</v>
      </c>
      <c r="K2" t="s">
        <v>36</v>
      </c>
      <c r="L2" t="s">
        <v>37</v>
      </c>
    </row>
    <row r="3" spans="1:13" ht="42.75" customHeight="1" x14ac:dyDescent="0.25">
      <c r="A3">
        <v>26</v>
      </c>
      <c r="B3" s="2" t="s">
        <v>31</v>
      </c>
      <c r="C3" s="4">
        <v>99</v>
      </c>
      <c r="D3" s="1">
        <v>99</v>
      </c>
      <c r="E3" s="1">
        <v>99</v>
      </c>
      <c r="F3" s="1">
        <v>99</v>
      </c>
      <c r="G3" s="3">
        <v>99</v>
      </c>
      <c r="H3" s="5">
        <v>99</v>
      </c>
      <c r="I3" s="5">
        <v>99</v>
      </c>
      <c r="J3">
        <f t="shared" ref="J3:J28" si="0">SUM(C3:I3)</f>
        <v>693</v>
      </c>
      <c r="K3">
        <f t="shared" ref="K3:K28" si="1">AVERAGE(C3:I3)</f>
        <v>99</v>
      </c>
      <c r="M3">
        <v>1</v>
      </c>
    </row>
    <row r="4" spans="1:13" ht="36" customHeight="1" x14ac:dyDescent="0.25">
      <c r="A4">
        <v>22</v>
      </c>
      <c r="B4" s="2" t="s">
        <v>28</v>
      </c>
      <c r="C4" s="4">
        <v>99</v>
      </c>
      <c r="D4" s="1">
        <v>99</v>
      </c>
      <c r="E4" s="1">
        <v>100</v>
      </c>
      <c r="F4" s="1">
        <v>88</v>
      </c>
      <c r="G4" s="3">
        <v>89</v>
      </c>
      <c r="H4" s="5">
        <v>100</v>
      </c>
      <c r="I4" s="5">
        <v>100</v>
      </c>
      <c r="J4">
        <f t="shared" si="0"/>
        <v>675</v>
      </c>
      <c r="K4">
        <f t="shared" si="1"/>
        <v>96.428571428571431</v>
      </c>
      <c r="L4">
        <v>2</v>
      </c>
    </row>
    <row r="5" spans="1:13" ht="36" customHeight="1" x14ac:dyDescent="0.25">
      <c r="A5">
        <v>27</v>
      </c>
      <c r="B5" s="2" t="s">
        <v>33</v>
      </c>
      <c r="C5" s="4">
        <v>88</v>
      </c>
      <c r="D5" s="1">
        <v>100</v>
      </c>
      <c r="E5" s="1">
        <v>88</v>
      </c>
      <c r="F5" s="1">
        <v>100</v>
      </c>
      <c r="G5" s="3">
        <v>100</v>
      </c>
      <c r="H5" s="5">
        <v>99</v>
      </c>
      <c r="I5" s="5">
        <v>99</v>
      </c>
      <c r="J5">
        <f t="shared" si="0"/>
        <v>674</v>
      </c>
      <c r="K5">
        <f t="shared" si="1"/>
        <v>96.285714285714292</v>
      </c>
      <c r="L5">
        <v>3</v>
      </c>
    </row>
    <row r="6" spans="1:13" ht="36" customHeight="1" x14ac:dyDescent="0.25">
      <c r="A6">
        <v>19</v>
      </c>
      <c r="B6" s="2" t="s">
        <v>25</v>
      </c>
      <c r="C6" s="4">
        <v>99</v>
      </c>
      <c r="D6" s="1">
        <v>99</v>
      </c>
      <c r="E6" s="1">
        <v>99</v>
      </c>
      <c r="F6" s="1">
        <v>4</v>
      </c>
      <c r="G6" s="3">
        <v>99</v>
      </c>
      <c r="H6" s="5">
        <v>99</v>
      </c>
      <c r="I6" s="5">
        <v>99</v>
      </c>
      <c r="J6">
        <f t="shared" si="0"/>
        <v>598</v>
      </c>
      <c r="K6">
        <f t="shared" si="1"/>
        <v>85.428571428571431</v>
      </c>
      <c r="L6">
        <v>4</v>
      </c>
    </row>
    <row r="7" spans="1:13" x14ac:dyDescent="0.25">
      <c r="A7">
        <v>8</v>
      </c>
      <c r="B7" s="2" t="s">
        <v>17</v>
      </c>
      <c r="C7" s="4">
        <v>99</v>
      </c>
      <c r="D7" s="2">
        <v>99</v>
      </c>
      <c r="E7" s="2">
        <v>99</v>
      </c>
      <c r="F7" s="2">
        <v>0</v>
      </c>
      <c r="G7" s="3">
        <v>99</v>
      </c>
      <c r="H7" s="5">
        <v>99</v>
      </c>
      <c r="I7" s="5">
        <v>99</v>
      </c>
      <c r="J7">
        <f t="shared" si="0"/>
        <v>594</v>
      </c>
      <c r="K7">
        <f t="shared" si="1"/>
        <v>84.857142857142861</v>
      </c>
      <c r="L7">
        <v>5</v>
      </c>
    </row>
    <row r="8" spans="1:13" x14ac:dyDescent="0.25">
      <c r="A8">
        <v>24</v>
      </c>
      <c r="B8" s="2" t="s">
        <v>32</v>
      </c>
      <c r="C8" s="4">
        <v>99</v>
      </c>
      <c r="D8" s="1">
        <v>99</v>
      </c>
      <c r="E8" s="1">
        <v>100</v>
      </c>
      <c r="F8" s="1">
        <v>62</v>
      </c>
      <c r="G8" s="3">
        <v>21</v>
      </c>
      <c r="H8" s="5">
        <v>99</v>
      </c>
      <c r="I8" s="5">
        <v>99</v>
      </c>
      <c r="J8">
        <f t="shared" si="0"/>
        <v>579</v>
      </c>
      <c r="K8">
        <f t="shared" si="1"/>
        <v>82.714285714285708</v>
      </c>
      <c r="L8">
        <v>6</v>
      </c>
    </row>
    <row r="9" spans="1:13" x14ac:dyDescent="0.25">
      <c r="A9">
        <v>21</v>
      </c>
      <c r="B9" s="2" t="s">
        <v>27</v>
      </c>
      <c r="C9" s="4">
        <v>99</v>
      </c>
      <c r="D9" s="1">
        <v>30</v>
      </c>
      <c r="E9" s="1">
        <v>40</v>
      </c>
      <c r="F9" s="1">
        <v>88</v>
      </c>
      <c r="G9" s="3">
        <v>99</v>
      </c>
      <c r="H9" s="5">
        <v>100</v>
      </c>
      <c r="I9" s="5">
        <v>99</v>
      </c>
      <c r="J9">
        <f t="shared" si="0"/>
        <v>555</v>
      </c>
      <c r="K9">
        <f t="shared" si="1"/>
        <v>79.285714285714292</v>
      </c>
      <c r="L9">
        <v>7</v>
      </c>
    </row>
    <row r="10" spans="1:13" x14ac:dyDescent="0.25">
      <c r="A10">
        <v>4</v>
      </c>
      <c r="B10" s="2" t="s">
        <v>13</v>
      </c>
      <c r="C10" s="4">
        <v>82</v>
      </c>
      <c r="D10" s="2">
        <v>99</v>
      </c>
      <c r="E10" s="2">
        <v>55</v>
      </c>
      <c r="F10" s="2">
        <v>72</v>
      </c>
      <c r="G10" s="3">
        <v>84</v>
      </c>
      <c r="H10" s="5">
        <v>56</v>
      </c>
      <c r="I10" s="5">
        <v>99</v>
      </c>
      <c r="J10">
        <f t="shared" si="0"/>
        <v>547</v>
      </c>
      <c r="K10">
        <f t="shared" si="1"/>
        <v>78.142857142857139</v>
      </c>
      <c r="L10">
        <v>8</v>
      </c>
    </row>
    <row r="11" spans="1:13" x14ac:dyDescent="0.25">
      <c r="A11">
        <v>16</v>
      </c>
      <c r="B11" s="2" t="s">
        <v>23</v>
      </c>
      <c r="C11" s="4">
        <v>100</v>
      </c>
      <c r="D11" s="1">
        <v>88</v>
      </c>
      <c r="E11" s="1">
        <v>99</v>
      </c>
      <c r="F11" s="1">
        <v>56</v>
      </c>
      <c r="G11" s="3">
        <v>69</v>
      </c>
      <c r="H11" s="5">
        <v>65</v>
      </c>
      <c r="I11" s="5">
        <v>56</v>
      </c>
      <c r="J11">
        <f t="shared" si="0"/>
        <v>533</v>
      </c>
      <c r="K11">
        <f t="shared" si="1"/>
        <v>76.142857142857139</v>
      </c>
      <c r="L11">
        <v>9</v>
      </c>
    </row>
    <row r="12" spans="1:13" x14ac:dyDescent="0.25">
      <c r="A12">
        <v>11</v>
      </c>
      <c r="B12" s="2" t="s">
        <v>19</v>
      </c>
      <c r="C12" s="4">
        <v>99</v>
      </c>
      <c r="D12" s="1">
        <v>77</v>
      </c>
      <c r="E12" s="1">
        <v>80</v>
      </c>
      <c r="F12" s="1">
        <v>79</v>
      </c>
      <c r="G12" s="3">
        <v>40</v>
      </c>
      <c r="H12" s="5">
        <v>80</v>
      </c>
      <c r="I12" s="5">
        <v>65</v>
      </c>
      <c r="J12">
        <f t="shared" si="0"/>
        <v>520</v>
      </c>
      <c r="K12">
        <f t="shared" si="1"/>
        <v>74.285714285714292</v>
      </c>
      <c r="L12">
        <v>10</v>
      </c>
    </row>
    <row r="13" spans="1:13" x14ac:dyDescent="0.25">
      <c r="A13">
        <v>13</v>
      </c>
      <c r="B13" s="2" t="s">
        <v>20</v>
      </c>
      <c r="C13" s="4">
        <v>100</v>
      </c>
      <c r="D13" s="1">
        <v>55</v>
      </c>
      <c r="E13" s="1">
        <v>40</v>
      </c>
      <c r="F13" s="1">
        <v>80</v>
      </c>
      <c r="G13" s="3">
        <v>90</v>
      </c>
      <c r="H13" s="5">
        <v>50</v>
      </c>
      <c r="I13" s="5">
        <v>99</v>
      </c>
      <c r="J13">
        <f t="shared" si="0"/>
        <v>514</v>
      </c>
      <c r="K13">
        <f t="shared" si="1"/>
        <v>73.428571428571431</v>
      </c>
      <c r="L13">
        <v>11</v>
      </c>
    </row>
    <row r="14" spans="1:13" x14ac:dyDescent="0.25">
      <c r="A14">
        <v>5</v>
      </c>
      <c r="B14" s="2" t="s">
        <v>14</v>
      </c>
      <c r="C14" s="4">
        <v>0</v>
      </c>
      <c r="D14" s="2">
        <v>100</v>
      </c>
      <c r="E14" s="2">
        <v>100</v>
      </c>
      <c r="F14" s="2">
        <v>100</v>
      </c>
      <c r="G14" s="3">
        <v>88</v>
      </c>
      <c r="H14" s="5">
        <v>55</v>
      </c>
      <c r="I14" s="5">
        <v>66</v>
      </c>
      <c r="J14">
        <f t="shared" si="0"/>
        <v>509</v>
      </c>
      <c r="K14">
        <f t="shared" si="1"/>
        <v>72.714285714285708</v>
      </c>
      <c r="L14">
        <v>12</v>
      </c>
    </row>
    <row r="15" spans="1:13" x14ac:dyDescent="0.25">
      <c r="A15">
        <v>14</v>
      </c>
      <c r="B15" s="2" t="s">
        <v>35</v>
      </c>
      <c r="C15" s="4">
        <v>88</v>
      </c>
      <c r="D15" s="1">
        <v>60</v>
      </c>
      <c r="E15" s="1">
        <v>88</v>
      </c>
      <c r="F15" s="1">
        <v>80</v>
      </c>
      <c r="G15" s="3">
        <v>59</v>
      </c>
      <c r="H15" s="5">
        <v>60</v>
      </c>
      <c r="I15" s="5">
        <v>70</v>
      </c>
      <c r="J15">
        <f t="shared" si="0"/>
        <v>505</v>
      </c>
      <c r="K15">
        <f t="shared" si="1"/>
        <v>72.142857142857139</v>
      </c>
      <c r="L15">
        <v>13</v>
      </c>
    </row>
    <row r="16" spans="1:13" x14ac:dyDescent="0.25">
      <c r="A16">
        <v>12</v>
      </c>
      <c r="B16" s="2" t="s">
        <v>21</v>
      </c>
      <c r="C16" s="4">
        <v>88</v>
      </c>
      <c r="D16" s="1">
        <v>84</v>
      </c>
      <c r="E16" s="1">
        <v>55</v>
      </c>
      <c r="F16" s="1">
        <v>40</v>
      </c>
      <c r="G16" s="3">
        <v>59</v>
      </c>
      <c r="H16" s="5">
        <v>88</v>
      </c>
      <c r="I16" s="5">
        <v>90</v>
      </c>
      <c r="J16">
        <f t="shared" si="0"/>
        <v>504</v>
      </c>
      <c r="K16">
        <f t="shared" si="1"/>
        <v>72</v>
      </c>
      <c r="L16">
        <v>14</v>
      </c>
    </row>
    <row r="17" spans="1:12" x14ac:dyDescent="0.25">
      <c r="A17">
        <v>17</v>
      </c>
      <c r="B17" s="2" t="s">
        <v>24</v>
      </c>
      <c r="C17" s="4">
        <v>99</v>
      </c>
      <c r="D17" s="1">
        <v>99</v>
      </c>
      <c r="E17" s="1">
        <v>100</v>
      </c>
      <c r="F17" s="1">
        <v>99</v>
      </c>
      <c r="G17" s="3">
        <v>0</v>
      </c>
      <c r="H17" s="5">
        <v>99</v>
      </c>
      <c r="I17" s="5">
        <v>0</v>
      </c>
      <c r="J17">
        <f t="shared" si="0"/>
        <v>496</v>
      </c>
      <c r="K17">
        <f t="shared" si="1"/>
        <v>70.857142857142861</v>
      </c>
      <c r="L17">
        <v>15</v>
      </c>
    </row>
    <row r="18" spans="1:12" x14ac:dyDescent="0.25">
      <c r="A18">
        <v>2</v>
      </c>
      <c r="B18" s="2" t="s">
        <v>11</v>
      </c>
      <c r="C18" s="4">
        <v>85</v>
      </c>
      <c r="D18" s="2">
        <v>45</v>
      </c>
      <c r="E18" s="2">
        <v>95</v>
      </c>
      <c r="F18" s="2">
        <v>64</v>
      </c>
      <c r="G18" s="3">
        <v>44</v>
      </c>
      <c r="H18" s="5">
        <v>99</v>
      </c>
      <c r="I18" s="5">
        <v>55</v>
      </c>
      <c r="J18">
        <f t="shared" si="0"/>
        <v>487</v>
      </c>
      <c r="K18">
        <f t="shared" si="1"/>
        <v>69.571428571428569</v>
      </c>
      <c r="L18">
        <v>16</v>
      </c>
    </row>
    <row r="19" spans="1:12" x14ac:dyDescent="0.25">
      <c r="A19">
        <v>15</v>
      </c>
      <c r="B19" s="2" t="s">
        <v>22</v>
      </c>
      <c r="C19" s="4">
        <v>99</v>
      </c>
      <c r="D19" s="1">
        <v>55</v>
      </c>
      <c r="E19" s="1">
        <v>22</v>
      </c>
      <c r="F19" s="1">
        <v>77</v>
      </c>
      <c r="G19" s="3">
        <v>55</v>
      </c>
      <c r="H19" s="5">
        <v>84</v>
      </c>
      <c r="I19" s="5">
        <v>88</v>
      </c>
      <c r="J19">
        <f t="shared" si="0"/>
        <v>480</v>
      </c>
      <c r="K19">
        <f t="shared" si="1"/>
        <v>68.571428571428569</v>
      </c>
      <c r="L19">
        <v>17</v>
      </c>
    </row>
    <row r="20" spans="1:12" x14ac:dyDescent="0.25">
      <c r="A20">
        <v>25</v>
      </c>
      <c r="B20" s="2" t="s">
        <v>30</v>
      </c>
      <c r="C20" s="4">
        <v>23</v>
      </c>
      <c r="D20" s="1">
        <v>54</v>
      </c>
      <c r="E20" s="1">
        <v>85</v>
      </c>
      <c r="F20" s="1">
        <v>100</v>
      </c>
      <c r="G20" s="3">
        <v>59</v>
      </c>
      <c r="H20" s="5">
        <v>89</v>
      </c>
      <c r="I20" s="5">
        <v>52</v>
      </c>
      <c r="J20">
        <f t="shared" si="0"/>
        <v>462</v>
      </c>
      <c r="K20">
        <f t="shared" si="1"/>
        <v>66</v>
      </c>
      <c r="L20">
        <v>18</v>
      </c>
    </row>
    <row r="21" spans="1:12" x14ac:dyDescent="0.25">
      <c r="A21">
        <v>10</v>
      </c>
      <c r="B21" s="2" t="s">
        <v>18</v>
      </c>
      <c r="C21" s="4">
        <v>88</v>
      </c>
      <c r="D21" s="1">
        <v>45</v>
      </c>
      <c r="E21" s="1">
        <v>70</v>
      </c>
      <c r="F21" s="1">
        <v>80</v>
      </c>
      <c r="G21" s="3">
        <v>51</v>
      </c>
      <c r="H21" s="5">
        <v>20</v>
      </c>
      <c r="I21" s="5">
        <v>100</v>
      </c>
      <c r="J21">
        <f t="shared" si="0"/>
        <v>454</v>
      </c>
      <c r="K21">
        <f t="shared" si="1"/>
        <v>64.857142857142861</v>
      </c>
      <c r="L21">
        <v>19</v>
      </c>
    </row>
    <row r="22" spans="1:12" x14ac:dyDescent="0.25">
      <c r="A22">
        <v>7</v>
      </c>
      <c r="B22" s="2" t="s">
        <v>16</v>
      </c>
      <c r="C22" s="4">
        <v>100</v>
      </c>
      <c r="D22" s="2">
        <v>14</v>
      </c>
      <c r="E22" s="2">
        <v>42</v>
      </c>
      <c r="F22" s="2">
        <v>100</v>
      </c>
      <c r="G22" s="3">
        <v>49</v>
      </c>
      <c r="H22" s="5">
        <v>100</v>
      </c>
      <c r="I22" s="5">
        <v>9</v>
      </c>
      <c r="J22">
        <f t="shared" si="0"/>
        <v>414</v>
      </c>
      <c r="K22">
        <f t="shared" si="1"/>
        <v>59.142857142857146</v>
      </c>
      <c r="L22">
        <v>20</v>
      </c>
    </row>
    <row r="23" spans="1:12" x14ac:dyDescent="0.25">
      <c r="A23">
        <v>9</v>
      </c>
      <c r="B23" s="2" t="s">
        <v>34</v>
      </c>
      <c r="C23" s="4">
        <v>55</v>
      </c>
      <c r="D23" s="1">
        <v>84</v>
      </c>
      <c r="E23" s="1">
        <v>56</v>
      </c>
      <c r="F23" s="1">
        <v>51</v>
      </c>
      <c r="G23" s="3">
        <v>20</v>
      </c>
      <c r="H23" s="5">
        <v>99</v>
      </c>
      <c r="I23" s="5">
        <v>44</v>
      </c>
      <c r="J23">
        <f t="shared" si="0"/>
        <v>409</v>
      </c>
      <c r="K23">
        <f t="shared" si="1"/>
        <v>58.428571428571431</v>
      </c>
      <c r="L23">
        <v>21</v>
      </c>
    </row>
    <row r="24" spans="1:12" x14ac:dyDescent="0.25">
      <c r="A24">
        <v>20</v>
      </c>
      <c r="B24" s="2" t="s">
        <v>26</v>
      </c>
      <c r="C24" s="4">
        <v>55</v>
      </c>
      <c r="D24" s="1">
        <v>55</v>
      </c>
      <c r="E24" s="1">
        <v>55</v>
      </c>
      <c r="F24" s="1">
        <v>55</v>
      </c>
      <c r="G24" s="3">
        <v>55</v>
      </c>
      <c r="H24" s="5">
        <v>55</v>
      </c>
      <c r="I24" s="5">
        <v>55</v>
      </c>
      <c r="J24">
        <f t="shared" si="0"/>
        <v>385</v>
      </c>
      <c r="K24">
        <f t="shared" si="1"/>
        <v>55</v>
      </c>
      <c r="L24">
        <v>22</v>
      </c>
    </row>
    <row r="25" spans="1:12" x14ac:dyDescent="0.25">
      <c r="A25">
        <v>6</v>
      </c>
      <c r="B25" s="2" t="s">
        <v>15</v>
      </c>
      <c r="C25" s="4">
        <v>44</v>
      </c>
      <c r="D25" s="2">
        <v>55</v>
      </c>
      <c r="E25" s="2">
        <v>100</v>
      </c>
      <c r="F25" s="2">
        <v>55</v>
      </c>
      <c r="G25" s="3">
        <v>100</v>
      </c>
      <c r="H25" s="5">
        <v>0</v>
      </c>
      <c r="I25" s="5">
        <v>0</v>
      </c>
      <c r="J25">
        <f t="shared" si="0"/>
        <v>354</v>
      </c>
      <c r="K25">
        <f t="shared" si="1"/>
        <v>50.571428571428569</v>
      </c>
      <c r="L25">
        <v>23</v>
      </c>
    </row>
    <row r="26" spans="1:12" x14ac:dyDescent="0.25">
      <c r="A26">
        <v>3</v>
      </c>
      <c r="B26" s="2" t="s">
        <v>12</v>
      </c>
      <c r="C26" s="4">
        <v>54</v>
      </c>
      <c r="D26" s="2">
        <v>32</v>
      </c>
      <c r="E26" s="2">
        <v>100</v>
      </c>
      <c r="F26" s="2">
        <v>21</v>
      </c>
      <c r="G26" s="3">
        <v>98</v>
      </c>
      <c r="H26" s="5">
        <v>2</v>
      </c>
      <c r="I26" s="5">
        <v>2</v>
      </c>
      <c r="J26">
        <f t="shared" si="0"/>
        <v>309</v>
      </c>
      <c r="K26">
        <f t="shared" si="1"/>
        <v>44.142857142857146</v>
      </c>
      <c r="L26">
        <v>24</v>
      </c>
    </row>
    <row r="27" spans="1:12" x14ac:dyDescent="0.25">
      <c r="A27">
        <v>1</v>
      </c>
      <c r="B27" s="2" t="s">
        <v>10</v>
      </c>
      <c r="C27" s="4">
        <v>50</v>
      </c>
      <c r="D27" s="2">
        <v>23</v>
      </c>
      <c r="E27" s="2">
        <v>65</v>
      </c>
      <c r="F27" s="2">
        <v>45</v>
      </c>
      <c r="G27" s="3">
        <v>52</v>
      </c>
      <c r="H27" s="5">
        <v>5</v>
      </c>
      <c r="I27" s="5">
        <v>48</v>
      </c>
      <c r="J27">
        <f t="shared" si="0"/>
        <v>288</v>
      </c>
      <c r="K27">
        <f t="shared" si="1"/>
        <v>41.142857142857146</v>
      </c>
      <c r="L27">
        <v>25</v>
      </c>
    </row>
    <row r="28" spans="1:12" x14ac:dyDescent="0.25">
      <c r="A28">
        <v>23</v>
      </c>
      <c r="B28" s="2" t="s">
        <v>29</v>
      </c>
      <c r="C28" s="4">
        <v>1</v>
      </c>
      <c r="D28" s="1">
        <v>100</v>
      </c>
      <c r="E28" s="1">
        <v>8</v>
      </c>
      <c r="F28" s="1">
        <v>81</v>
      </c>
      <c r="G28" s="3">
        <v>2</v>
      </c>
      <c r="H28" s="5">
        <v>11</v>
      </c>
      <c r="I28" s="5">
        <v>4</v>
      </c>
      <c r="J28">
        <f t="shared" si="0"/>
        <v>207</v>
      </c>
      <c r="K28">
        <f t="shared" si="1"/>
        <v>29.571428571428573</v>
      </c>
      <c r="L28">
        <v>26</v>
      </c>
    </row>
    <row r="29" spans="1:12" x14ac:dyDescent="0.25">
      <c r="A29">
        <v>18</v>
      </c>
      <c r="C29">
        <f t="shared" ref="C29:H29" si="2">AVERAGE(C3:C28)</f>
        <v>76.615384615384613</v>
      </c>
      <c r="D29">
        <f t="shared" si="2"/>
        <v>71.115384615384613</v>
      </c>
      <c r="E29">
        <f t="shared" si="2"/>
        <v>74.615384615384613</v>
      </c>
      <c r="F29">
        <f t="shared" si="2"/>
        <v>68.307692307692307</v>
      </c>
      <c r="G29">
        <f t="shared" si="2"/>
        <v>64.615384615384613</v>
      </c>
      <c r="H29" s="5">
        <f t="shared" si="2"/>
        <v>69.692307692307693</v>
      </c>
      <c r="I29" s="5">
        <f>AVERAGE(I1:I28)</f>
        <v>65.230769230769226</v>
      </c>
    </row>
    <row r="30" spans="1:12" x14ac:dyDescent="0.25">
      <c r="B30" s="6" t="s">
        <v>39</v>
      </c>
      <c r="C30" s="6"/>
      <c r="D30" s="6"/>
      <c r="E30" s="6"/>
      <c r="F30" s="6"/>
      <c r="G30" s="6"/>
      <c r="H30" s="6"/>
      <c r="I30" s="6"/>
    </row>
    <row r="31" spans="1:12" x14ac:dyDescent="0.25">
      <c r="B31" s="6"/>
      <c r="C31" s="6"/>
      <c r="D31" s="6"/>
      <c r="E31" s="6"/>
      <c r="F31" s="6"/>
      <c r="G31" s="6"/>
      <c r="H31" s="6"/>
      <c r="I31" s="6"/>
    </row>
    <row r="32" spans="1:12" x14ac:dyDescent="0.25">
      <c r="B32" s="6"/>
      <c r="C32" s="6"/>
      <c r="D32" s="6"/>
      <c r="E32" s="6"/>
      <c r="F32" s="6"/>
      <c r="G32" s="6"/>
      <c r="H32" s="6"/>
      <c r="I32" s="6"/>
    </row>
    <row r="33" spans="2:9" x14ac:dyDescent="0.25">
      <c r="B33" s="6"/>
      <c r="C33" s="6"/>
      <c r="D33" s="6"/>
      <c r="E33" s="6"/>
      <c r="F33" s="6"/>
      <c r="G33" s="6"/>
      <c r="H33" s="6"/>
      <c r="I33" s="6"/>
    </row>
    <row r="34" spans="2:9" x14ac:dyDescent="0.25">
      <c r="B34" s="6"/>
      <c r="C34" s="6"/>
      <c r="D34" s="6"/>
      <c r="E34" s="6"/>
      <c r="F34" s="6"/>
      <c r="G34" s="6"/>
      <c r="H34" s="6"/>
      <c r="I34" s="6"/>
    </row>
    <row r="35" spans="2:9" x14ac:dyDescent="0.25">
      <c r="B35" s="6"/>
      <c r="C35" s="6"/>
      <c r="D35" s="6"/>
      <c r="E35" s="6"/>
      <c r="F35" s="6"/>
      <c r="G35" s="6"/>
      <c r="H35" s="6"/>
      <c r="I35" s="6"/>
    </row>
    <row r="36" spans="2:9" x14ac:dyDescent="0.25">
      <c r="B36" s="6"/>
      <c r="C36" s="6"/>
      <c r="D36" s="6"/>
      <c r="E36" s="6"/>
      <c r="F36" s="6"/>
      <c r="G36" s="6"/>
      <c r="H36" s="6"/>
      <c r="I36" s="6"/>
    </row>
    <row r="37" spans="2:9" x14ac:dyDescent="0.25">
      <c r="B37" s="6"/>
      <c r="C37" s="6"/>
      <c r="D37" s="6"/>
      <c r="E37" s="6"/>
      <c r="F37" s="6"/>
      <c r="G37" s="6"/>
      <c r="H37" s="6"/>
      <c r="I37" s="6"/>
    </row>
  </sheetData>
  <sortState ref="A3:L28">
    <sortCondition ref="L3:L28"/>
  </sortState>
  <mergeCells count="1">
    <mergeCell ref="B30:I37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52"/>
  <sheetViews>
    <sheetView tabSelected="1" workbookViewId="0">
      <selection activeCell="K15" sqref="K15"/>
    </sheetView>
  </sheetViews>
  <sheetFormatPr defaultRowHeight="16.5" x14ac:dyDescent="0.25"/>
  <sheetData>
    <row r="1" spans="1:9" x14ac:dyDescent="0.25">
      <c r="A1" t="s">
        <v>0</v>
      </c>
    </row>
    <row r="2" spans="1:9" x14ac:dyDescent="0.25">
      <c r="A2" t="s">
        <v>1</v>
      </c>
      <c r="B2" s="2" t="s">
        <v>38</v>
      </c>
      <c r="C2" s="8" t="s">
        <v>41</v>
      </c>
      <c r="D2" s="9" t="s">
        <v>40</v>
      </c>
      <c r="E2" s="7" t="s">
        <v>42</v>
      </c>
      <c r="F2" t="s">
        <v>43</v>
      </c>
      <c r="G2" t="s">
        <v>44</v>
      </c>
      <c r="H2" t="s">
        <v>45</v>
      </c>
      <c r="I2" t="s">
        <v>46</v>
      </c>
    </row>
    <row r="3" spans="1:9" x14ac:dyDescent="0.25">
      <c r="A3">
        <v>1</v>
      </c>
      <c r="B3" s="2" t="s">
        <v>10</v>
      </c>
      <c r="C3" s="8">
        <v>85</v>
      </c>
      <c r="D3" s="9">
        <f>VLOOKUP($A3,工作表1!$A:$L,5,0)</f>
        <v>65</v>
      </c>
      <c r="E3" s="7">
        <v>40</v>
      </c>
      <c r="F3">
        <f>C3*5+D3*3+E3*2</f>
        <v>700</v>
      </c>
      <c r="G3">
        <f>F3/10</f>
        <v>70</v>
      </c>
      <c r="H3">
        <v>26</v>
      </c>
      <c r="I3">
        <v>13</v>
      </c>
    </row>
    <row r="4" spans="1:9" x14ac:dyDescent="0.25">
      <c r="A4">
        <v>2</v>
      </c>
      <c r="B4" s="2" t="s">
        <v>11</v>
      </c>
      <c r="C4" s="8">
        <f>VLOOKUP($A4,工作表1!$A:$L,4,0)</f>
        <v>45</v>
      </c>
      <c r="D4" s="9">
        <v>50</v>
      </c>
      <c r="E4" s="7">
        <f>VLOOKUP($A4,工作表1!$A:$L,6,0)</f>
        <v>64</v>
      </c>
      <c r="F4">
        <f>C4*5+D4*3+E4*2</f>
        <v>503</v>
      </c>
      <c r="G4">
        <f>F4/10</f>
        <v>50.3</v>
      </c>
      <c r="H4">
        <v>12</v>
      </c>
      <c r="I4">
        <v>22</v>
      </c>
    </row>
    <row r="5" spans="1:9" x14ac:dyDescent="0.25">
      <c r="A5">
        <v>3</v>
      </c>
      <c r="B5" s="2" t="s">
        <v>12</v>
      </c>
      <c r="C5" s="8">
        <f>VLOOKUP($A5,工作表1!$A:$L,4,0)</f>
        <v>32</v>
      </c>
      <c r="D5" s="9">
        <f>VLOOKUP($A5,工作表1!$A:$L,5,0)</f>
        <v>100</v>
      </c>
      <c r="E5" s="7">
        <f>VLOOKUP($A5,工作表1!$A:$L,6,0)</f>
        <v>21</v>
      </c>
      <c r="F5">
        <f>C5*5+D5*3+E5*2</f>
        <v>502</v>
      </c>
      <c r="G5">
        <f>F5/10</f>
        <v>50.2</v>
      </c>
      <c r="H5">
        <v>22</v>
      </c>
      <c r="I5">
        <v>23</v>
      </c>
    </row>
    <row r="6" spans="1:9" x14ac:dyDescent="0.25">
      <c r="A6">
        <v>4</v>
      </c>
      <c r="B6" s="2" t="s">
        <v>13</v>
      </c>
      <c r="C6" s="8">
        <f>VLOOKUP($A6,工作表1!$A:$L,4,0)</f>
        <v>99</v>
      </c>
      <c r="D6" s="9">
        <f>VLOOKUP($A6,工作表1!$A:$L,5,0)</f>
        <v>55</v>
      </c>
      <c r="E6" s="7">
        <f>VLOOKUP($A6,工作表1!$A:$L,6,0)</f>
        <v>72</v>
      </c>
      <c r="F6">
        <f>C6*5+D6*3+E6*2</f>
        <v>804</v>
      </c>
      <c r="G6">
        <f>F6/10</f>
        <v>80.400000000000006</v>
      </c>
      <c r="H6">
        <v>23</v>
      </c>
      <c r="I6">
        <v>8</v>
      </c>
    </row>
    <row r="7" spans="1:9" x14ac:dyDescent="0.25">
      <c r="A7">
        <v>5</v>
      </c>
      <c r="B7" s="2" t="s">
        <v>14</v>
      </c>
      <c r="C7" s="8">
        <f>VLOOKUP($A7,工作表1!$A:$L,4,0)</f>
        <v>100</v>
      </c>
      <c r="D7" s="9">
        <f>VLOOKUP($A7,工作表1!$A:$L,5,0)</f>
        <v>100</v>
      </c>
      <c r="E7" s="7">
        <f>VLOOKUP($A7,工作表1!$A:$L,6,0)</f>
        <v>100</v>
      </c>
      <c r="F7">
        <f>C7*5+D7*3+E7*2</f>
        <v>1000</v>
      </c>
      <c r="G7">
        <f>F7/10</f>
        <v>100</v>
      </c>
      <c r="H7">
        <v>11</v>
      </c>
      <c r="I7">
        <v>1</v>
      </c>
    </row>
    <row r="8" spans="1:9" x14ac:dyDescent="0.25">
      <c r="A8">
        <v>6</v>
      </c>
      <c r="B8" s="2" t="s">
        <v>15</v>
      </c>
      <c r="C8" s="8">
        <f>VLOOKUP($A8,工作表1!$A:$L,4,0)</f>
        <v>55</v>
      </c>
      <c r="D8" s="9">
        <f>VLOOKUP($A8,工作表1!$A:$L,5,0)</f>
        <v>100</v>
      </c>
      <c r="E8" s="7">
        <f>VLOOKUP($A8,工作表1!$A:$L,6,0)</f>
        <v>55</v>
      </c>
      <c r="F8">
        <f>C8*5+D8*3+E8*2</f>
        <v>685</v>
      </c>
      <c r="G8">
        <f>F8/10</f>
        <v>68.5</v>
      </c>
      <c r="H8">
        <v>7</v>
      </c>
      <c r="I8">
        <v>16</v>
      </c>
    </row>
    <row r="9" spans="1:9" x14ac:dyDescent="0.25">
      <c r="A9">
        <v>7</v>
      </c>
      <c r="B9" s="2" t="s">
        <v>16</v>
      </c>
      <c r="C9" s="8">
        <f>VLOOKUP($A9,工作表1!$A:$L,4,0)</f>
        <v>14</v>
      </c>
      <c r="D9" s="9">
        <f>VLOOKUP($A9,工作表1!$A:$L,5,0)</f>
        <v>42</v>
      </c>
      <c r="E9" s="7">
        <f>VLOOKUP($A9,工作表1!$A:$L,6,0)</f>
        <v>100</v>
      </c>
      <c r="F9">
        <f>C9*5+D9*3+E9*2</f>
        <v>396</v>
      </c>
      <c r="G9">
        <f>F9/10</f>
        <v>39.6</v>
      </c>
      <c r="H9">
        <v>9</v>
      </c>
      <c r="I9">
        <v>26</v>
      </c>
    </row>
    <row r="10" spans="1:9" x14ac:dyDescent="0.25">
      <c r="A10">
        <v>8</v>
      </c>
      <c r="B10" s="2" t="s">
        <v>17</v>
      </c>
      <c r="C10" s="8">
        <f>VLOOKUP($A10,工作表1!$A:$L,4,0)</f>
        <v>99</v>
      </c>
      <c r="D10" s="9">
        <f>VLOOKUP($A10,工作表1!$A:$L,5,0)</f>
        <v>99</v>
      </c>
      <c r="E10" s="7">
        <f>VLOOKUP($A10,工作表1!$A:$L,6,0)</f>
        <v>0</v>
      </c>
      <c r="F10">
        <f>C10*5+D10*3+E10*2</f>
        <v>792</v>
      </c>
      <c r="G10">
        <f>F10/10</f>
        <v>79.2</v>
      </c>
      <c r="H10">
        <v>10</v>
      </c>
      <c r="I10">
        <v>10</v>
      </c>
    </row>
    <row r="11" spans="1:9" x14ac:dyDescent="0.25">
      <c r="A11">
        <v>9</v>
      </c>
      <c r="B11" s="2" t="s">
        <v>34</v>
      </c>
      <c r="C11" s="8">
        <f>VLOOKUP($A11,工作表1!$A:$L,4,0)</f>
        <v>84</v>
      </c>
      <c r="D11" s="9">
        <f>VLOOKUP($A11,工作表1!$A:$L,5,0)</f>
        <v>56</v>
      </c>
      <c r="E11" s="7">
        <f>VLOOKUP($A11,工作表1!$A:$L,6,0)</f>
        <v>51</v>
      </c>
      <c r="F11">
        <f>C11*5+D11*3+E11*2</f>
        <v>690</v>
      </c>
      <c r="G11">
        <f>F11/10</f>
        <v>69</v>
      </c>
      <c r="H11">
        <v>6</v>
      </c>
      <c r="I11">
        <v>14</v>
      </c>
    </row>
    <row r="12" spans="1:9" x14ac:dyDescent="0.25">
      <c r="A12">
        <v>10</v>
      </c>
      <c r="B12" s="2" t="s">
        <v>18</v>
      </c>
      <c r="C12" s="8">
        <f>VLOOKUP($A12,工作表1!$A:$L,4,0)</f>
        <v>45</v>
      </c>
      <c r="D12" s="9">
        <f>VLOOKUP($A12,工作表1!$A:$L,5,0)</f>
        <v>70</v>
      </c>
      <c r="E12" s="7">
        <f>VLOOKUP($A12,工作表1!$A:$L,6,0)</f>
        <v>80</v>
      </c>
      <c r="F12">
        <f>C12*5+D12*3+E12*2</f>
        <v>595</v>
      </c>
      <c r="G12">
        <f>F12/10</f>
        <v>59.5</v>
      </c>
      <c r="H12">
        <v>8</v>
      </c>
      <c r="I12">
        <v>19</v>
      </c>
    </row>
    <row r="13" spans="1:9" x14ac:dyDescent="0.25">
      <c r="A13">
        <v>11</v>
      </c>
      <c r="B13" s="2" t="s">
        <v>19</v>
      </c>
      <c r="C13" s="8">
        <f>VLOOKUP($A13,工作表1!$A:$L,4,0)</f>
        <v>77</v>
      </c>
      <c r="D13" s="9">
        <f>VLOOKUP($A13,工作表1!$A:$L,5,0)</f>
        <v>80</v>
      </c>
      <c r="E13" s="7">
        <f>VLOOKUP($A13,工作表1!$A:$L,6,0)</f>
        <v>79</v>
      </c>
      <c r="F13">
        <f>C13*5+D13*3+E13*2</f>
        <v>783</v>
      </c>
      <c r="G13">
        <f>F13/10</f>
        <v>78.3</v>
      </c>
      <c r="H13">
        <v>21</v>
      </c>
      <c r="I13">
        <v>11</v>
      </c>
    </row>
    <row r="14" spans="1:9" x14ac:dyDescent="0.25">
      <c r="A14">
        <v>12</v>
      </c>
      <c r="B14" s="2" t="s">
        <v>21</v>
      </c>
      <c r="C14" s="8">
        <f>VLOOKUP($A14,工作表1!$A:$L,4,0)</f>
        <v>84</v>
      </c>
      <c r="D14" s="9">
        <f>VLOOKUP($A14,工作表1!$A:$L,5,0)</f>
        <v>55</v>
      </c>
      <c r="E14" s="7">
        <f>VLOOKUP($A14,工作表1!$A:$L,6,0)</f>
        <v>40</v>
      </c>
      <c r="F14">
        <f>C14*5+D14*3+E14*2</f>
        <v>665</v>
      </c>
      <c r="G14">
        <f>F14/10</f>
        <v>66.5</v>
      </c>
      <c r="H14">
        <v>20</v>
      </c>
      <c r="I14">
        <v>17</v>
      </c>
    </row>
    <row r="15" spans="1:9" x14ac:dyDescent="0.25">
      <c r="A15">
        <v>13</v>
      </c>
      <c r="B15" s="2" t="s">
        <v>20</v>
      </c>
      <c r="C15" s="8">
        <f>VLOOKUP($A15,工作表1!$A:$L,4,0)</f>
        <v>55</v>
      </c>
      <c r="D15" s="9">
        <f>VLOOKUP($A15,工作表1!$A:$L,5,0)</f>
        <v>40</v>
      </c>
      <c r="E15" s="7">
        <f>VLOOKUP($A15,工作表1!$A:$L,6,0)</f>
        <v>80</v>
      </c>
      <c r="F15">
        <f>C15*5+D15*3+E15*2</f>
        <v>555</v>
      </c>
      <c r="G15">
        <f>F15/10</f>
        <v>55.5</v>
      </c>
      <c r="H15">
        <v>17</v>
      </c>
      <c r="I15">
        <v>20</v>
      </c>
    </row>
    <row r="16" spans="1:9" x14ac:dyDescent="0.25">
      <c r="A16">
        <v>14</v>
      </c>
      <c r="B16" s="2" t="s">
        <v>35</v>
      </c>
      <c r="C16" s="8">
        <f>VLOOKUP($A16,工作表1!$A:$L,4,0)</f>
        <v>60</v>
      </c>
      <c r="D16" s="9">
        <v>50</v>
      </c>
      <c r="E16" s="7">
        <f>VLOOKUP($A16,工作表1!$A:$L,6,0)</f>
        <v>80</v>
      </c>
      <c r="F16">
        <f>C16*5+D16*3+E16*2</f>
        <v>610</v>
      </c>
      <c r="G16">
        <f>F16/10</f>
        <v>61</v>
      </c>
      <c r="H16">
        <v>19</v>
      </c>
      <c r="I16">
        <v>18</v>
      </c>
    </row>
    <row r="17" spans="1:9" x14ac:dyDescent="0.25">
      <c r="A17">
        <v>15</v>
      </c>
      <c r="B17" s="2" t="s">
        <v>22</v>
      </c>
      <c r="C17" s="8">
        <f>VLOOKUP($A17,工作表1!$A:$L,4,0)</f>
        <v>55</v>
      </c>
      <c r="D17" s="9">
        <f>VLOOKUP($A17,工作表1!$A:$L,5,0)</f>
        <v>22</v>
      </c>
      <c r="E17" s="7">
        <f>VLOOKUP($A17,工作表1!$A:$L,6,0)</f>
        <v>77</v>
      </c>
      <c r="F17">
        <f>C17*5+D17*3+E17*2</f>
        <v>495</v>
      </c>
      <c r="G17">
        <f>F17/10</f>
        <v>49.5</v>
      </c>
      <c r="H17">
        <v>18</v>
      </c>
      <c r="I17">
        <v>24</v>
      </c>
    </row>
    <row r="18" spans="1:9" x14ac:dyDescent="0.25">
      <c r="A18">
        <v>16</v>
      </c>
      <c r="B18" s="2" t="s">
        <v>23</v>
      </c>
      <c r="C18" s="8">
        <f>VLOOKUP($A18,工作表1!$A:$L,4,0)</f>
        <v>88</v>
      </c>
      <c r="D18" s="9">
        <f>VLOOKUP($A18,工作表1!$A:$L,5,0)</f>
        <v>99</v>
      </c>
      <c r="E18" s="7">
        <f>VLOOKUP($A18,工作表1!$A:$L,6,0)</f>
        <v>56</v>
      </c>
      <c r="F18">
        <f>C18*5+D18*3+E18*2</f>
        <v>849</v>
      </c>
      <c r="G18">
        <f>F18/10</f>
        <v>84.9</v>
      </c>
      <c r="H18">
        <v>24</v>
      </c>
      <c r="I18">
        <v>7</v>
      </c>
    </row>
    <row r="19" spans="1:9" x14ac:dyDescent="0.25">
      <c r="A19">
        <v>17</v>
      </c>
      <c r="B19" s="2" t="s">
        <v>24</v>
      </c>
      <c r="C19" s="8">
        <f>VLOOKUP($A19,工作表1!$A:$L,4,0)</f>
        <v>99</v>
      </c>
      <c r="D19" s="9">
        <f>VLOOKUP($A19,工作表1!$A:$L,5,0)</f>
        <v>100</v>
      </c>
      <c r="E19" s="7">
        <f>VLOOKUP($A19,工作表1!$A:$L,6,0)</f>
        <v>99</v>
      </c>
      <c r="F19">
        <f>C19*5+D19*3+E19*2</f>
        <v>993</v>
      </c>
      <c r="G19">
        <f>F19/10</f>
        <v>99.3</v>
      </c>
      <c r="H19">
        <v>25</v>
      </c>
      <c r="I19">
        <v>2</v>
      </c>
    </row>
    <row r="20" spans="1:9" x14ac:dyDescent="0.25">
      <c r="A20">
        <v>19</v>
      </c>
      <c r="B20" s="2" t="s">
        <v>25</v>
      </c>
      <c r="C20" s="8">
        <f>VLOOKUP($A20,工作表1!$A:$L,4,0)</f>
        <v>99</v>
      </c>
      <c r="D20" s="9">
        <f>VLOOKUP($A20,工作表1!$A:$L,5,0)</f>
        <v>99</v>
      </c>
      <c r="E20" s="7">
        <f>VLOOKUP($A20,工作表1!$A:$L,6,0)</f>
        <v>4</v>
      </c>
      <c r="F20">
        <f>C20*5+D20*3+E20*2</f>
        <v>800</v>
      </c>
      <c r="G20">
        <f>F20/10</f>
        <v>80</v>
      </c>
      <c r="H20">
        <v>4</v>
      </c>
      <c r="I20">
        <v>9</v>
      </c>
    </row>
    <row r="21" spans="1:9" x14ac:dyDescent="0.25">
      <c r="A21">
        <v>20</v>
      </c>
      <c r="B21" s="2" t="s">
        <v>26</v>
      </c>
      <c r="C21" s="8">
        <f>VLOOKUP($A21,工作表1!$A:$L,4,0)</f>
        <v>55</v>
      </c>
      <c r="D21" s="9">
        <f>VLOOKUP($A21,工作表1!$A:$L,5,0)</f>
        <v>55</v>
      </c>
      <c r="E21" s="7">
        <f>VLOOKUP($A21,工作表1!$A:$L,6,0)</f>
        <v>55</v>
      </c>
      <c r="F21">
        <f>C21*5+D21*3+E21*2</f>
        <v>550</v>
      </c>
      <c r="G21">
        <f>F21/10</f>
        <v>55</v>
      </c>
      <c r="H21">
        <v>5</v>
      </c>
      <c r="I21">
        <v>21</v>
      </c>
    </row>
    <row r="22" spans="1:9" x14ac:dyDescent="0.25">
      <c r="A22">
        <v>21</v>
      </c>
      <c r="B22" s="2" t="s">
        <v>27</v>
      </c>
      <c r="C22" s="8">
        <f>VLOOKUP($A22,工作表1!$A:$L,4,0)</f>
        <v>30</v>
      </c>
      <c r="D22" s="9">
        <f>VLOOKUP($A22,工作表1!$A:$L,5,0)</f>
        <v>40</v>
      </c>
      <c r="E22" s="7">
        <f>VLOOKUP($A22,工作表1!$A:$L,6,0)</f>
        <v>88</v>
      </c>
      <c r="F22">
        <f>C22*5+D22*3+E22*2</f>
        <v>446</v>
      </c>
      <c r="G22">
        <f>F22/10</f>
        <v>44.6</v>
      </c>
      <c r="H22">
        <v>14</v>
      </c>
      <c r="I22">
        <v>25</v>
      </c>
    </row>
    <row r="23" spans="1:9" x14ac:dyDescent="0.25">
      <c r="A23">
        <v>22</v>
      </c>
      <c r="B23" s="2" t="s">
        <v>28</v>
      </c>
      <c r="C23" s="8">
        <f>VLOOKUP($A23,工作表1!$A:$L,4,0)</f>
        <v>99</v>
      </c>
      <c r="D23" s="9">
        <f>VLOOKUP($A23,工作表1!$A:$L,5,0)</f>
        <v>100</v>
      </c>
      <c r="E23" s="7">
        <f>VLOOKUP($A23,工作表1!$A:$L,6,0)</f>
        <v>88</v>
      </c>
      <c r="F23">
        <f>C23*5+D23*3+E23*2</f>
        <v>971</v>
      </c>
      <c r="G23">
        <f>F23/10</f>
        <v>97.1</v>
      </c>
      <c r="H23">
        <v>3</v>
      </c>
      <c r="I23">
        <v>4</v>
      </c>
    </row>
    <row r="24" spans="1:9" x14ac:dyDescent="0.25">
      <c r="A24">
        <v>23</v>
      </c>
      <c r="B24" s="2" t="s">
        <v>29</v>
      </c>
      <c r="C24" s="8">
        <f>VLOOKUP($A24,工作表1!$A:$L,4,0)</f>
        <v>100</v>
      </c>
      <c r="D24" s="9">
        <f>VLOOKUP($A24,工作表1!$A:$L,5,0)</f>
        <v>8</v>
      </c>
      <c r="E24" s="7">
        <f>VLOOKUP($A24,工作表1!$A:$L,6,0)</f>
        <v>81</v>
      </c>
      <c r="F24">
        <f>C24*5+D24*3+E24*2</f>
        <v>686</v>
      </c>
      <c r="G24">
        <f>F24/10</f>
        <v>68.599999999999994</v>
      </c>
      <c r="H24">
        <v>13</v>
      </c>
      <c r="I24">
        <v>15</v>
      </c>
    </row>
    <row r="25" spans="1:9" x14ac:dyDescent="0.25">
      <c r="A25">
        <v>24</v>
      </c>
      <c r="B25" s="2" t="s">
        <v>32</v>
      </c>
      <c r="C25" s="8">
        <f>VLOOKUP($A25,工作表1!$A:$L,4,0)</f>
        <v>99</v>
      </c>
      <c r="D25" s="9">
        <f>VLOOKUP($A25,工作表1!$A:$L,5,0)</f>
        <v>100</v>
      </c>
      <c r="E25" s="7">
        <f>VLOOKUP($A25,工作表1!$A:$L,6,0)</f>
        <v>62</v>
      </c>
      <c r="F25">
        <f>C25*5+D25*3+E25*2</f>
        <v>919</v>
      </c>
      <c r="G25">
        <f>F25/10</f>
        <v>91.9</v>
      </c>
      <c r="H25">
        <v>16</v>
      </c>
      <c r="I25">
        <v>6</v>
      </c>
    </row>
    <row r="26" spans="1:9" x14ac:dyDescent="0.25">
      <c r="A26">
        <v>25</v>
      </c>
      <c r="B26" s="2" t="s">
        <v>30</v>
      </c>
      <c r="C26" s="8">
        <f>VLOOKUP($A26,工作表1!$A:$L,4,0)</f>
        <v>54</v>
      </c>
      <c r="D26" s="9">
        <f>VLOOKUP($A26,工作表1!$A:$L,5,0)</f>
        <v>85</v>
      </c>
      <c r="E26" s="7">
        <f>VLOOKUP($A26,工作表1!$A:$L,6,0)</f>
        <v>100</v>
      </c>
      <c r="F26">
        <f>C26*5+D26*3+E26*2</f>
        <v>725</v>
      </c>
      <c r="G26">
        <f>F26/10</f>
        <v>72.5</v>
      </c>
      <c r="H26">
        <v>15</v>
      </c>
      <c r="I26">
        <v>12</v>
      </c>
    </row>
    <row r="27" spans="1:9" x14ac:dyDescent="0.25">
      <c r="A27">
        <v>26</v>
      </c>
      <c r="B27" s="2" t="s">
        <v>31</v>
      </c>
      <c r="C27" s="8">
        <f>VLOOKUP($A27,工作表1!$A:$L,4,0)</f>
        <v>99</v>
      </c>
      <c r="D27" s="9">
        <f>VLOOKUP($A27,工作表1!$A:$L,5,0)</f>
        <v>99</v>
      </c>
      <c r="E27" s="7">
        <f>VLOOKUP($A27,工作表1!$A:$L,6,0)</f>
        <v>99</v>
      </c>
      <c r="F27">
        <f>C27*5+D27*3+E27*2</f>
        <v>990</v>
      </c>
      <c r="G27">
        <f>F27/10</f>
        <v>99</v>
      </c>
      <c r="H27">
        <v>2</v>
      </c>
      <c r="I27">
        <v>3</v>
      </c>
    </row>
    <row r="28" spans="1:9" x14ac:dyDescent="0.25">
      <c r="A28">
        <v>27</v>
      </c>
      <c r="B28" s="2" t="s">
        <v>33</v>
      </c>
      <c r="C28" s="8">
        <f>VLOOKUP($A28,工作表1!$A:$L,4,0)</f>
        <v>100</v>
      </c>
      <c r="D28" s="9">
        <f>VLOOKUP($A28,工作表1!$A:$L,5,0)</f>
        <v>88</v>
      </c>
      <c r="E28" s="7">
        <f>VLOOKUP($A28,工作表1!$A:$L,6,0)</f>
        <v>100</v>
      </c>
      <c r="F28">
        <f>C28*5+D28*3+E28*2</f>
        <v>964</v>
      </c>
      <c r="G28">
        <f>F28/10</f>
        <v>96.4</v>
      </c>
      <c r="H28">
        <v>1</v>
      </c>
      <c r="I28">
        <v>5</v>
      </c>
    </row>
    <row r="1210" spans="7:7" x14ac:dyDescent="0.25">
      <c r="G1210" t="s">
        <v>47</v>
      </c>
    </row>
    <row r="1351" spans="7:7" x14ac:dyDescent="0.25">
      <c r="G1351" t="s">
        <v>47</v>
      </c>
    </row>
    <row r="1352" spans="7:7" x14ac:dyDescent="0.25">
      <c r="G1352" t="s">
        <v>48</v>
      </c>
    </row>
  </sheetData>
  <sortState ref="A3:O28">
    <sortCondition ref="A3:A28"/>
  </sortState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2016-02-23T05:53:33Z</dcterms:created>
  <dcterms:modified xsi:type="dcterms:W3CDTF">2016-06-07T06:09:23Z</dcterms:modified>
</cp:coreProperties>
</file>