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725\"/>
    </mc:Choice>
  </mc:AlternateContent>
  <bookViews>
    <workbookView xWindow="0" yWindow="0" windowWidth="19200" windowHeight="11550" activeTab="1"/>
  </bookViews>
  <sheets>
    <sheet name="第一次" sheetId="1" r:id="rId1"/>
    <sheet name="第二次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E3" i="2"/>
  <c r="D3" i="2"/>
  <c r="C4" i="2" l="1"/>
  <c r="F4" i="2" s="1"/>
  <c r="G4" i="2" s="1"/>
  <c r="C5" i="2"/>
  <c r="F5" i="2" s="1"/>
  <c r="G5" i="2" s="1"/>
  <c r="C6" i="2"/>
  <c r="F6" i="2" s="1"/>
  <c r="G6" i="2" s="1"/>
  <c r="C7" i="2"/>
  <c r="F7" i="2" s="1"/>
  <c r="G7" i="2" s="1"/>
  <c r="C8" i="2"/>
  <c r="F8" i="2" s="1"/>
  <c r="G8" i="2" s="1"/>
  <c r="C9" i="2"/>
  <c r="F9" i="2" s="1"/>
  <c r="G9" i="2" s="1"/>
  <c r="C10" i="2"/>
  <c r="F10" i="2" s="1"/>
  <c r="G10" i="2" s="1"/>
  <c r="C11" i="2"/>
  <c r="F11" i="2" s="1"/>
  <c r="G11" i="2" s="1"/>
  <c r="C12" i="2"/>
  <c r="F12" i="2" s="1"/>
  <c r="G12" i="2" s="1"/>
  <c r="C13" i="2"/>
  <c r="F13" i="2" s="1"/>
  <c r="G13" i="2" s="1"/>
  <c r="C14" i="2"/>
  <c r="F14" i="2" s="1"/>
  <c r="G14" i="2" s="1"/>
  <c r="C15" i="2"/>
  <c r="F15" i="2" s="1"/>
  <c r="G15" i="2" s="1"/>
  <c r="C16" i="2"/>
  <c r="F16" i="2" s="1"/>
  <c r="G16" i="2" s="1"/>
  <c r="C17" i="2"/>
  <c r="F17" i="2" s="1"/>
  <c r="G17" i="2" s="1"/>
  <c r="C18" i="2"/>
  <c r="F18" i="2" s="1"/>
  <c r="G18" i="2" s="1"/>
  <c r="C19" i="2"/>
  <c r="F19" i="2" s="1"/>
  <c r="G19" i="2" s="1"/>
  <c r="C20" i="2"/>
  <c r="F20" i="2" s="1"/>
  <c r="G20" i="2" s="1"/>
  <c r="C21" i="2"/>
  <c r="F21" i="2" s="1"/>
  <c r="G21" i="2" s="1"/>
  <c r="C22" i="2"/>
  <c r="F22" i="2" s="1"/>
  <c r="G22" i="2" s="1"/>
  <c r="C23" i="2"/>
  <c r="F23" i="2" s="1"/>
  <c r="G23" i="2" s="1"/>
  <c r="C24" i="2"/>
  <c r="F24" i="2" s="1"/>
  <c r="G24" i="2" s="1"/>
  <c r="C25" i="2"/>
  <c r="F25" i="2" s="1"/>
  <c r="G25" i="2" s="1"/>
  <c r="C26" i="2"/>
  <c r="F26" i="2" s="1"/>
  <c r="G26" i="2" s="1"/>
  <c r="C27" i="2"/>
  <c r="F27" i="2" s="1"/>
  <c r="G27" i="2" s="1"/>
  <c r="C28" i="2"/>
  <c r="F28" i="2" s="1"/>
  <c r="G28" i="2" s="1"/>
  <c r="C3" i="2"/>
  <c r="F3" i="2" s="1"/>
  <c r="K26" i="1" l="1"/>
  <c r="K24" i="1"/>
  <c r="K22" i="1"/>
  <c r="K19" i="1"/>
  <c r="K17" i="1"/>
  <c r="K15" i="1"/>
  <c r="K13" i="1"/>
  <c r="K11" i="1"/>
  <c r="K9" i="1"/>
  <c r="K7" i="1"/>
  <c r="K5" i="1"/>
  <c r="K4" i="1"/>
  <c r="K3" i="1"/>
  <c r="K20" i="1"/>
  <c r="K27" i="1"/>
  <c r="K25" i="1"/>
  <c r="K23" i="1"/>
  <c r="K21" i="1"/>
  <c r="K18" i="1"/>
  <c r="K16" i="1"/>
  <c r="K14" i="1"/>
  <c r="K12" i="1"/>
  <c r="K10" i="1"/>
  <c r="K8" i="1"/>
  <c r="K6" i="1"/>
  <c r="K28" i="1"/>
  <c r="I29" i="1"/>
  <c r="D29" i="1"/>
  <c r="E29" i="1"/>
  <c r="F29" i="1"/>
  <c r="G29" i="1"/>
  <c r="H29" i="1"/>
  <c r="C29" i="1"/>
  <c r="J26" i="1"/>
  <c r="J24" i="1"/>
  <c r="J22" i="1"/>
  <c r="J19" i="1"/>
  <c r="J17" i="1"/>
  <c r="J15" i="1"/>
  <c r="J13" i="1"/>
  <c r="J11" i="1"/>
  <c r="J9" i="1"/>
  <c r="J7" i="1"/>
  <c r="J5" i="1"/>
  <c r="J4" i="1"/>
  <c r="J3" i="1"/>
  <c r="J20" i="1"/>
  <c r="J27" i="1"/>
  <c r="J25" i="1"/>
  <c r="J23" i="1"/>
  <c r="J21" i="1"/>
  <c r="J18" i="1"/>
  <c r="J16" i="1"/>
  <c r="J14" i="1"/>
  <c r="J12" i="1"/>
  <c r="J10" i="1"/>
  <c r="J8" i="1"/>
  <c r="J6" i="1"/>
  <c r="J28" i="1"/>
</calcChain>
</file>

<file path=xl/sharedStrings.xml><?xml version="1.0" encoding="utf-8"?>
<sst xmlns="http://schemas.openxmlformats.org/spreadsheetml/2006/main" count="77" uniqueCount="63">
  <si>
    <t>安順國中104學年度第二學期一年七班第一次定期考成績統計表</t>
    <phoneticPr fontId="1" type="noConversion"/>
  </si>
  <si>
    <t>座號</t>
    <phoneticPr fontId="1" type="noConversion"/>
  </si>
  <si>
    <t>姓名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</si>
  <si>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</si>
  <si>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</si>
  <si>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</si>
  <si>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生物</t>
    <phoneticPr fontId="1" type="noConversion"/>
  </si>
  <si>
    <t>歷史</t>
    <phoneticPr fontId="1" type="noConversion"/>
  </si>
  <si>
    <t>地理</t>
    <phoneticPr fontId="1" type="noConversion"/>
  </si>
  <si>
    <t>公民</t>
    <phoneticPr fontId="1" type="noConversion"/>
  </si>
  <si>
    <t>總分</t>
    <phoneticPr fontId="1" type="noConversion"/>
  </si>
  <si>
    <t>平均</t>
    <phoneticPr fontId="1" type="noConversion"/>
  </si>
  <si>
    <t>名次</t>
    <phoneticPr fontId="1" type="noConversion"/>
  </si>
  <si>
    <t>親愛的家長：
上表示貴子女的成績，請繼續加油。</t>
    <phoneticPr fontId="1" type="noConversion"/>
  </si>
  <si>
    <t>王泰翔</t>
    <phoneticPr fontId="1" type="noConversion"/>
  </si>
  <si>
    <t>林冠伯</t>
    <phoneticPr fontId="1" type="noConversion"/>
  </si>
  <si>
    <t>洪啟睿</t>
    <phoneticPr fontId="1" type="noConversion"/>
  </si>
  <si>
    <t>林育陞</t>
    <phoneticPr fontId="1" type="noConversion"/>
  </si>
  <si>
    <t>沈義凱</t>
    <phoneticPr fontId="1" type="noConversion"/>
  </si>
  <si>
    <t>堂桂綸</t>
    <phoneticPr fontId="1" type="noConversion"/>
  </si>
  <si>
    <t>陳俊彥</t>
    <phoneticPr fontId="1" type="noConversion"/>
  </si>
  <si>
    <t>陳奕廷</t>
    <phoneticPr fontId="1" type="noConversion"/>
  </si>
  <si>
    <t>陳柏園</t>
    <phoneticPr fontId="1" type="noConversion"/>
  </si>
  <si>
    <t>黃柏翰</t>
    <phoneticPr fontId="1" type="noConversion"/>
  </si>
  <si>
    <t>黃偉杰</t>
    <phoneticPr fontId="1" type="noConversion"/>
  </si>
  <si>
    <t>黃婦為</t>
    <phoneticPr fontId="1" type="noConversion"/>
  </si>
  <si>
    <t>業博弈</t>
    <phoneticPr fontId="1" type="noConversion"/>
  </si>
  <si>
    <t>正與倫</t>
    <phoneticPr fontId="1" type="noConversion"/>
  </si>
  <si>
    <t>盧炳重</t>
    <phoneticPr fontId="1" type="noConversion"/>
  </si>
  <si>
    <t>王詩綺</t>
    <phoneticPr fontId="1" type="noConversion"/>
  </si>
  <si>
    <t>吳嘉文</t>
    <phoneticPr fontId="1" type="noConversion"/>
  </si>
  <si>
    <t>汪嘉惠</t>
    <phoneticPr fontId="1" type="noConversion"/>
  </si>
  <si>
    <t>林郁婷</t>
    <phoneticPr fontId="1" type="noConversion"/>
  </si>
  <si>
    <t>徐紫雲</t>
    <phoneticPr fontId="1" type="noConversion"/>
  </si>
  <si>
    <t>師祖</t>
    <phoneticPr fontId="1" type="noConversion"/>
  </si>
  <si>
    <t>師傅</t>
    <phoneticPr fontId="1" type="noConversion"/>
  </si>
  <si>
    <t>陳冠寧</t>
    <phoneticPr fontId="1" type="noConversion"/>
  </si>
  <si>
    <t>黃彭瑞</t>
    <phoneticPr fontId="1" type="noConversion"/>
  </si>
  <si>
    <t>謝佳玲</t>
    <phoneticPr fontId="1" type="noConversion"/>
  </si>
  <si>
    <t>廖尹鈴</t>
    <phoneticPr fontId="1" type="noConversion"/>
  </si>
  <si>
    <t>雷蒙</t>
    <phoneticPr fontId="1" type="noConversion"/>
  </si>
  <si>
    <t>芃芃</t>
    <phoneticPr fontId="1" type="noConversion"/>
  </si>
  <si>
    <t>阿冠</t>
    <phoneticPr fontId="1" type="noConversion"/>
  </si>
  <si>
    <t>橘子</t>
    <phoneticPr fontId="1" type="noConversion"/>
  </si>
  <si>
    <t>昱廷</t>
    <phoneticPr fontId="1" type="noConversion"/>
  </si>
  <si>
    <t>小汪</t>
    <phoneticPr fontId="1" type="noConversion"/>
  </si>
  <si>
    <t>吳佳玟</t>
    <phoneticPr fontId="1" type="noConversion"/>
  </si>
  <si>
    <t>綺妹</t>
    <phoneticPr fontId="1" type="noConversion"/>
  </si>
  <si>
    <t>豬腦崇</t>
    <phoneticPr fontId="1" type="noConversion"/>
  </si>
  <si>
    <t>黑輪</t>
    <phoneticPr fontId="1" type="noConversion"/>
  </si>
  <si>
    <t>葉柏毅</t>
    <phoneticPr fontId="1" type="noConversion"/>
  </si>
  <si>
    <t>狗兒</t>
    <phoneticPr fontId="1" type="noConversion"/>
  </si>
  <si>
    <t>黃偉傑</t>
    <phoneticPr fontId="1" type="noConversion"/>
  </si>
  <si>
    <t>安順國中104學年度第二學期一年七班第二次定期考成績統計表</t>
    <phoneticPr fontId="1" type="noConversion"/>
  </si>
  <si>
    <t>數學</t>
    <phoneticPr fontId="1" type="noConversion"/>
  </si>
  <si>
    <t>加權計分</t>
    <phoneticPr fontId="1" type="noConversion"/>
  </si>
  <si>
    <t>加權平均</t>
    <phoneticPr fontId="1" type="noConversion"/>
  </si>
  <si>
    <t>原始名次</t>
    <phoneticPr fontId="1" type="noConversion"/>
  </si>
  <si>
    <t>加權名次</t>
    <phoneticPr fontId="1" type="noConversion"/>
  </si>
  <si>
    <t>巧克力</t>
    <phoneticPr fontId="1" type="noConversion"/>
  </si>
  <si>
    <t>陳奕廷</t>
    <phoneticPr fontId="1" type="noConversion"/>
  </si>
  <si>
    <t>糖糖</t>
    <phoneticPr fontId="1" type="noConversion"/>
  </si>
  <si>
    <t>座號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</si>
</sst>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 textRotation="255" wrapText="1"/>
    </xf>
    <xf numFmtId="0" fontId="0" fillId="0" borderId="0" xfId="0" applyAlignment="1">
      <alignment horizontal="right" vertical="top" textRotation="255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32" sqref="C32"/>
    </sheetView>
  </sheetViews>
  <sheetFormatPr defaultRowHeight="16.5" x14ac:dyDescent="0.25"/>
  <sheetData>
    <row r="1" spans="1:13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 x14ac:dyDescent="0.25">
      <c r="A2" t="s">
        <v>62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s="7" t="s">
        <v>13</v>
      </c>
    </row>
    <row r="3" spans="1:13" x14ac:dyDescent="0.25">
      <c r="A3">
        <v>14</v>
      </c>
      <c r="B3" t="s">
        <v>27</v>
      </c>
      <c r="C3">
        <v>92</v>
      </c>
      <c r="D3">
        <v>93</v>
      </c>
      <c r="E3">
        <v>94</v>
      </c>
      <c r="F3">
        <v>95</v>
      </c>
      <c r="G3">
        <v>96</v>
      </c>
      <c r="H3">
        <v>97</v>
      </c>
      <c r="I3">
        <v>98</v>
      </c>
      <c r="J3">
        <f t="shared" ref="J3:J28" si="0">SUM(C3:I3)</f>
        <v>665</v>
      </c>
      <c r="K3" s="2">
        <f t="shared" ref="K3:K28" si="1">AVERAGE(C3:I3)</f>
        <v>95</v>
      </c>
      <c r="L3">
        <v>1</v>
      </c>
      <c r="M3" s="8"/>
    </row>
    <row r="4" spans="1:13" x14ac:dyDescent="0.25">
      <c r="A4">
        <v>13</v>
      </c>
      <c r="B4" t="s">
        <v>26</v>
      </c>
      <c r="C4">
        <v>85</v>
      </c>
      <c r="D4">
        <v>86</v>
      </c>
      <c r="E4">
        <v>87</v>
      </c>
      <c r="F4">
        <v>88</v>
      </c>
      <c r="G4">
        <v>89</v>
      </c>
      <c r="H4">
        <v>90</v>
      </c>
      <c r="I4">
        <v>91</v>
      </c>
      <c r="J4">
        <f t="shared" si="0"/>
        <v>616</v>
      </c>
      <c r="K4" s="2">
        <f t="shared" si="1"/>
        <v>88</v>
      </c>
      <c r="L4">
        <v>2</v>
      </c>
      <c r="M4" s="8"/>
    </row>
    <row r="5" spans="1:13" x14ac:dyDescent="0.25">
      <c r="A5">
        <v>12</v>
      </c>
      <c r="B5" t="s">
        <v>25</v>
      </c>
      <c r="C5">
        <v>78</v>
      </c>
      <c r="D5">
        <v>79</v>
      </c>
      <c r="E5">
        <v>80</v>
      </c>
      <c r="F5">
        <v>81</v>
      </c>
      <c r="G5">
        <v>82</v>
      </c>
      <c r="H5">
        <v>83</v>
      </c>
      <c r="I5">
        <v>84</v>
      </c>
      <c r="J5">
        <f t="shared" si="0"/>
        <v>567</v>
      </c>
      <c r="K5" s="2">
        <f t="shared" si="1"/>
        <v>81</v>
      </c>
      <c r="L5">
        <v>3</v>
      </c>
      <c r="M5" s="8"/>
    </row>
    <row r="6" spans="1:13" x14ac:dyDescent="0.25">
      <c r="A6">
        <v>26</v>
      </c>
      <c r="B6" t="s">
        <v>38</v>
      </c>
      <c r="C6">
        <v>76</v>
      </c>
      <c r="D6">
        <v>77</v>
      </c>
      <c r="E6">
        <v>78</v>
      </c>
      <c r="F6">
        <v>79</v>
      </c>
      <c r="G6">
        <v>80</v>
      </c>
      <c r="H6">
        <v>81</v>
      </c>
      <c r="I6">
        <v>82</v>
      </c>
      <c r="J6">
        <f t="shared" si="0"/>
        <v>553</v>
      </c>
      <c r="K6" s="2">
        <f t="shared" si="1"/>
        <v>79</v>
      </c>
      <c r="L6">
        <v>4</v>
      </c>
      <c r="M6" s="8"/>
    </row>
    <row r="7" spans="1:13" x14ac:dyDescent="0.25">
      <c r="A7">
        <v>11</v>
      </c>
      <c r="B7" t="s">
        <v>24</v>
      </c>
      <c r="C7">
        <v>71</v>
      </c>
      <c r="D7">
        <v>72</v>
      </c>
      <c r="E7">
        <v>73</v>
      </c>
      <c r="F7">
        <v>74</v>
      </c>
      <c r="G7">
        <v>75</v>
      </c>
      <c r="H7">
        <v>76</v>
      </c>
      <c r="I7">
        <v>77</v>
      </c>
      <c r="J7">
        <f t="shared" si="0"/>
        <v>518</v>
      </c>
      <c r="K7" s="2">
        <f t="shared" si="1"/>
        <v>74</v>
      </c>
      <c r="L7">
        <v>5</v>
      </c>
      <c r="M7" s="8"/>
    </row>
    <row r="8" spans="1:13" x14ac:dyDescent="0.25">
      <c r="A8">
        <v>25</v>
      </c>
      <c r="B8" t="s">
        <v>39</v>
      </c>
      <c r="C8">
        <v>69</v>
      </c>
      <c r="D8">
        <v>70</v>
      </c>
      <c r="E8">
        <v>71</v>
      </c>
      <c r="F8">
        <v>72</v>
      </c>
      <c r="G8">
        <v>73</v>
      </c>
      <c r="H8">
        <v>74</v>
      </c>
      <c r="I8">
        <v>75</v>
      </c>
      <c r="J8">
        <f t="shared" si="0"/>
        <v>504</v>
      </c>
      <c r="K8" s="2">
        <f t="shared" si="1"/>
        <v>72</v>
      </c>
      <c r="L8">
        <v>6</v>
      </c>
      <c r="M8" s="8"/>
    </row>
    <row r="9" spans="1:13" x14ac:dyDescent="0.25">
      <c r="A9">
        <v>10</v>
      </c>
      <c r="B9" t="s">
        <v>23</v>
      </c>
      <c r="C9">
        <v>64</v>
      </c>
      <c r="D9">
        <v>65</v>
      </c>
      <c r="E9">
        <v>66</v>
      </c>
      <c r="F9">
        <v>67</v>
      </c>
      <c r="G9">
        <v>68</v>
      </c>
      <c r="H9">
        <v>69</v>
      </c>
      <c r="I9">
        <v>70</v>
      </c>
      <c r="J9">
        <f t="shared" si="0"/>
        <v>469</v>
      </c>
      <c r="K9" s="2">
        <f t="shared" si="1"/>
        <v>67</v>
      </c>
      <c r="L9">
        <v>7</v>
      </c>
      <c r="M9" s="8"/>
    </row>
    <row r="10" spans="1:13" x14ac:dyDescent="0.25">
      <c r="A10">
        <v>24</v>
      </c>
      <c r="B10" t="s">
        <v>37</v>
      </c>
      <c r="C10">
        <v>62</v>
      </c>
      <c r="D10">
        <v>63</v>
      </c>
      <c r="E10">
        <v>64</v>
      </c>
      <c r="F10">
        <v>65</v>
      </c>
      <c r="G10">
        <v>66</v>
      </c>
      <c r="H10">
        <v>67</v>
      </c>
      <c r="I10">
        <v>68</v>
      </c>
      <c r="J10">
        <f t="shared" si="0"/>
        <v>455</v>
      </c>
      <c r="K10" s="2">
        <f t="shared" si="1"/>
        <v>65</v>
      </c>
      <c r="L10">
        <v>8</v>
      </c>
      <c r="M10" s="8"/>
    </row>
    <row r="11" spans="1:13" x14ac:dyDescent="0.25">
      <c r="A11">
        <v>9</v>
      </c>
      <c r="B11" t="s">
        <v>22</v>
      </c>
      <c r="C11">
        <v>57</v>
      </c>
      <c r="D11">
        <v>58</v>
      </c>
      <c r="E11">
        <v>59</v>
      </c>
      <c r="F11">
        <v>60</v>
      </c>
      <c r="G11">
        <v>61</v>
      </c>
      <c r="H11">
        <v>62</v>
      </c>
      <c r="I11">
        <v>63</v>
      </c>
      <c r="J11">
        <f t="shared" si="0"/>
        <v>420</v>
      </c>
      <c r="K11" s="2">
        <f t="shared" si="1"/>
        <v>60</v>
      </c>
      <c r="L11">
        <v>9</v>
      </c>
      <c r="M11" s="8"/>
    </row>
    <row r="12" spans="1:13" x14ac:dyDescent="0.25">
      <c r="A12">
        <v>23</v>
      </c>
      <c r="B12" t="s">
        <v>36</v>
      </c>
      <c r="C12">
        <v>55</v>
      </c>
      <c r="D12">
        <v>56</v>
      </c>
      <c r="E12">
        <v>57</v>
      </c>
      <c r="F12">
        <v>58</v>
      </c>
      <c r="G12">
        <v>59</v>
      </c>
      <c r="H12">
        <v>60</v>
      </c>
      <c r="I12">
        <v>61</v>
      </c>
      <c r="J12">
        <f t="shared" si="0"/>
        <v>406</v>
      </c>
      <c r="K12" s="2">
        <f t="shared" si="1"/>
        <v>58</v>
      </c>
      <c r="L12">
        <v>10</v>
      </c>
      <c r="M12" s="8"/>
    </row>
    <row r="13" spans="1:13" x14ac:dyDescent="0.25">
      <c r="A13">
        <v>8</v>
      </c>
      <c r="B13" t="s">
        <v>21</v>
      </c>
      <c r="C13">
        <v>50</v>
      </c>
      <c r="D13">
        <v>51</v>
      </c>
      <c r="E13">
        <v>52</v>
      </c>
      <c r="F13">
        <v>53</v>
      </c>
      <c r="G13">
        <v>54</v>
      </c>
      <c r="H13">
        <v>55</v>
      </c>
      <c r="I13">
        <v>56</v>
      </c>
      <c r="J13">
        <f t="shared" si="0"/>
        <v>371</v>
      </c>
      <c r="K13" s="2">
        <f t="shared" si="1"/>
        <v>53</v>
      </c>
      <c r="L13">
        <v>11</v>
      </c>
      <c r="M13" s="8"/>
    </row>
    <row r="14" spans="1:13" x14ac:dyDescent="0.25">
      <c r="A14">
        <v>22</v>
      </c>
      <c r="B14" t="s">
        <v>35</v>
      </c>
      <c r="C14">
        <v>48</v>
      </c>
      <c r="D14">
        <v>49</v>
      </c>
      <c r="E14">
        <v>50</v>
      </c>
      <c r="F14">
        <v>51</v>
      </c>
      <c r="G14">
        <v>52</v>
      </c>
      <c r="H14">
        <v>53</v>
      </c>
      <c r="I14">
        <v>54</v>
      </c>
      <c r="J14">
        <f t="shared" si="0"/>
        <v>357</v>
      </c>
      <c r="K14" s="2">
        <f t="shared" si="1"/>
        <v>51</v>
      </c>
      <c r="L14">
        <v>12</v>
      </c>
      <c r="M14" s="8"/>
    </row>
    <row r="15" spans="1:13" x14ac:dyDescent="0.25">
      <c r="A15">
        <v>7</v>
      </c>
      <c r="B15" t="s">
        <v>20</v>
      </c>
      <c r="C15">
        <v>43</v>
      </c>
      <c r="D15">
        <v>44</v>
      </c>
      <c r="E15">
        <v>45</v>
      </c>
      <c r="F15">
        <v>46</v>
      </c>
      <c r="G15">
        <v>47</v>
      </c>
      <c r="H15">
        <v>48</v>
      </c>
      <c r="I15">
        <v>49</v>
      </c>
      <c r="J15">
        <f t="shared" si="0"/>
        <v>322</v>
      </c>
      <c r="K15" s="2">
        <f t="shared" si="1"/>
        <v>46</v>
      </c>
      <c r="L15">
        <v>13</v>
      </c>
      <c r="M15" s="8"/>
    </row>
    <row r="16" spans="1:13" x14ac:dyDescent="0.25">
      <c r="A16">
        <v>21</v>
      </c>
      <c r="B16" t="s">
        <v>34</v>
      </c>
      <c r="C16">
        <v>41</v>
      </c>
      <c r="D16">
        <v>42</v>
      </c>
      <c r="E16">
        <v>43</v>
      </c>
      <c r="F16">
        <v>44</v>
      </c>
      <c r="G16">
        <v>45</v>
      </c>
      <c r="H16">
        <v>46</v>
      </c>
      <c r="I16">
        <v>47</v>
      </c>
      <c r="J16">
        <f t="shared" si="0"/>
        <v>308</v>
      </c>
      <c r="K16" s="2">
        <f t="shared" si="1"/>
        <v>44</v>
      </c>
      <c r="L16">
        <v>14</v>
      </c>
      <c r="M16" s="8"/>
    </row>
    <row r="17" spans="1:13" x14ac:dyDescent="0.25">
      <c r="A17">
        <v>6</v>
      </c>
      <c r="B17" t="s">
        <v>19</v>
      </c>
      <c r="C17">
        <v>36</v>
      </c>
      <c r="D17">
        <v>37</v>
      </c>
      <c r="E17">
        <v>38</v>
      </c>
      <c r="F17">
        <v>39</v>
      </c>
      <c r="G17">
        <v>40</v>
      </c>
      <c r="H17">
        <v>41</v>
      </c>
      <c r="I17">
        <v>42</v>
      </c>
      <c r="J17">
        <f t="shared" si="0"/>
        <v>273</v>
      </c>
      <c r="K17" s="2">
        <f t="shared" si="1"/>
        <v>39</v>
      </c>
      <c r="L17">
        <v>15</v>
      </c>
      <c r="M17" s="8"/>
    </row>
    <row r="18" spans="1:13" x14ac:dyDescent="0.25">
      <c r="A18">
        <v>20</v>
      </c>
      <c r="B18" t="s">
        <v>33</v>
      </c>
      <c r="C18">
        <v>34</v>
      </c>
      <c r="D18">
        <v>35</v>
      </c>
      <c r="E18">
        <v>36</v>
      </c>
      <c r="F18">
        <v>37</v>
      </c>
      <c r="G18">
        <v>38</v>
      </c>
      <c r="H18">
        <v>39</v>
      </c>
      <c r="I18">
        <v>40</v>
      </c>
      <c r="J18">
        <f t="shared" si="0"/>
        <v>259</v>
      </c>
      <c r="K18" s="2">
        <f t="shared" si="1"/>
        <v>37</v>
      </c>
      <c r="L18">
        <v>16</v>
      </c>
      <c r="M18" s="8"/>
    </row>
    <row r="19" spans="1:13" x14ac:dyDescent="0.25">
      <c r="A19">
        <v>5</v>
      </c>
      <c r="B19" t="s">
        <v>16</v>
      </c>
      <c r="C19">
        <v>29</v>
      </c>
      <c r="D19">
        <v>30</v>
      </c>
      <c r="E19">
        <v>31</v>
      </c>
      <c r="F19">
        <v>32</v>
      </c>
      <c r="G19">
        <v>33</v>
      </c>
      <c r="H19">
        <v>34</v>
      </c>
      <c r="I19">
        <v>35</v>
      </c>
      <c r="J19">
        <f t="shared" si="0"/>
        <v>224</v>
      </c>
      <c r="K19" s="2">
        <f t="shared" si="1"/>
        <v>32</v>
      </c>
      <c r="L19">
        <v>17</v>
      </c>
      <c r="M19" s="8"/>
    </row>
    <row r="20" spans="1:13" x14ac:dyDescent="0.25">
      <c r="A20">
        <v>15</v>
      </c>
      <c r="B20" t="s">
        <v>28</v>
      </c>
      <c r="C20">
        <v>99</v>
      </c>
      <c r="D20">
        <v>100</v>
      </c>
      <c r="E20">
        <v>1</v>
      </c>
      <c r="F20">
        <v>2</v>
      </c>
      <c r="G20">
        <v>3</v>
      </c>
      <c r="H20">
        <v>4</v>
      </c>
      <c r="I20">
        <v>5</v>
      </c>
      <c r="J20">
        <f t="shared" si="0"/>
        <v>214</v>
      </c>
      <c r="K20" s="1">
        <f t="shared" si="1"/>
        <v>30.571428571428573</v>
      </c>
      <c r="L20">
        <v>18</v>
      </c>
      <c r="M20" s="8"/>
    </row>
    <row r="21" spans="1:13" x14ac:dyDescent="0.25">
      <c r="A21">
        <v>19</v>
      </c>
      <c r="B21" t="s">
        <v>32</v>
      </c>
      <c r="C21">
        <v>27</v>
      </c>
      <c r="D21">
        <v>28</v>
      </c>
      <c r="E21">
        <v>29</v>
      </c>
      <c r="F21">
        <v>30</v>
      </c>
      <c r="G21">
        <v>31</v>
      </c>
      <c r="H21">
        <v>32</v>
      </c>
      <c r="I21">
        <v>33</v>
      </c>
      <c r="J21">
        <f t="shared" si="0"/>
        <v>210</v>
      </c>
      <c r="K21" s="2">
        <f t="shared" si="1"/>
        <v>30</v>
      </c>
      <c r="L21">
        <v>19</v>
      </c>
      <c r="M21" s="8"/>
    </row>
    <row r="22" spans="1:13" x14ac:dyDescent="0.25">
      <c r="A22">
        <v>4</v>
      </c>
      <c r="B22" t="s">
        <v>15</v>
      </c>
      <c r="C22">
        <v>22</v>
      </c>
      <c r="D22">
        <v>23</v>
      </c>
      <c r="E22">
        <v>24</v>
      </c>
      <c r="F22">
        <v>25</v>
      </c>
      <c r="G22">
        <v>26</v>
      </c>
      <c r="H22">
        <v>27</v>
      </c>
      <c r="I22">
        <v>28</v>
      </c>
      <c r="J22">
        <f t="shared" si="0"/>
        <v>175</v>
      </c>
      <c r="K22" s="2">
        <f t="shared" si="1"/>
        <v>25</v>
      </c>
      <c r="L22">
        <v>20</v>
      </c>
      <c r="M22" s="8"/>
    </row>
    <row r="23" spans="1:13" x14ac:dyDescent="0.25">
      <c r="A23">
        <v>18</v>
      </c>
      <c r="B23" t="s">
        <v>31</v>
      </c>
      <c r="C23">
        <v>20</v>
      </c>
      <c r="D23">
        <v>21</v>
      </c>
      <c r="E23">
        <v>22</v>
      </c>
      <c r="F23">
        <v>23</v>
      </c>
      <c r="G23">
        <v>24</v>
      </c>
      <c r="H23">
        <v>25</v>
      </c>
      <c r="I23">
        <v>26</v>
      </c>
      <c r="J23">
        <f t="shared" si="0"/>
        <v>161</v>
      </c>
      <c r="K23" s="2">
        <f t="shared" si="1"/>
        <v>23</v>
      </c>
      <c r="L23">
        <v>21</v>
      </c>
      <c r="M23" s="8"/>
    </row>
    <row r="24" spans="1:13" x14ac:dyDescent="0.25">
      <c r="A24">
        <v>3</v>
      </c>
      <c r="B24" t="s">
        <v>17</v>
      </c>
      <c r="C24">
        <v>15</v>
      </c>
      <c r="D24">
        <v>16</v>
      </c>
      <c r="E24">
        <v>17</v>
      </c>
      <c r="F24">
        <v>18</v>
      </c>
      <c r="G24">
        <v>19</v>
      </c>
      <c r="H24">
        <v>20</v>
      </c>
      <c r="I24">
        <v>21</v>
      </c>
      <c r="J24">
        <f t="shared" si="0"/>
        <v>126</v>
      </c>
      <c r="K24" s="2">
        <f t="shared" si="1"/>
        <v>18</v>
      </c>
      <c r="L24">
        <v>22</v>
      </c>
      <c r="M24" s="8"/>
    </row>
    <row r="25" spans="1:13" x14ac:dyDescent="0.25">
      <c r="A25">
        <v>17</v>
      </c>
      <c r="B25" t="s">
        <v>30</v>
      </c>
      <c r="C25">
        <v>13</v>
      </c>
      <c r="D25">
        <v>14</v>
      </c>
      <c r="E25">
        <v>15</v>
      </c>
      <c r="F25">
        <v>16</v>
      </c>
      <c r="G25">
        <v>17</v>
      </c>
      <c r="H25">
        <v>18</v>
      </c>
      <c r="I25">
        <v>19</v>
      </c>
      <c r="J25">
        <f t="shared" si="0"/>
        <v>112</v>
      </c>
      <c r="K25" s="2">
        <f t="shared" si="1"/>
        <v>16</v>
      </c>
      <c r="L25">
        <v>23</v>
      </c>
      <c r="M25" s="8"/>
    </row>
    <row r="26" spans="1:13" x14ac:dyDescent="0.25">
      <c r="A26">
        <v>2</v>
      </c>
      <c r="B26" t="s">
        <v>18</v>
      </c>
      <c r="C26">
        <v>8</v>
      </c>
      <c r="D26">
        <v>9</v>
      </c>
      <c r="E26">
        <v>10</v>
      </c>
      <c r="F26">
        <v>11</v>
      </c>
      <c r="G26">
        <v>12</v>
      </c>
      <c r="H26">
        <v>13</v>
      </c>
      <c r="I26">
        <v>14</v>
      </c>
      <c r="J26">
        <f t="shared" si="0"/>
        <v>77</v>
      </c>
      <c r="K26" s="2">
        <f t="shared" si="1"/>
        <v>11</v>
      </c>
      <c r="L26">
        <v>24</v>
      </c>
      <c r="M26" s="8"/>
    </row>
    <row r="27" spans="1:13" x14ac:dyDescent="0.25">
      <c r="A27">
        <v>16</v>
      </c>
      <c r="B27" t="s">
        <v>29</v>
      </c>
      <c r="C27">
        <v>6</v>
      </c>
      <c r="D27">
        <v>7</v>
      </c>
      <c r="E27">
        <v>8</v>
      </c>
      <c r="F27">
        <v>9</v>
      </c>
      <c r="G27">
        <v>10</v>
      </c>
      <c r="H27">
        <v>11</v>
      </c>
      <c r="I27">
        <v>12</v>
      </c>
      <c r="J27">
        <f t="shared" si="0"/>
        <v>63</v>
      </c>
      <c r="K27" s="2">
        <f t="shared" si="1"/>
        <v>9</v>
      </c>
      <c r="L27">
        <v>25</v>
      </c>
      <c r="M27" s="8"/>
    </row>
    <row r="28" spans="1:13" x14ac:dyDescent="0.25">
      <c r="A28">
        <v>1</v>
      </c>
      <c r="B28" t="s">
        <v>14</v>
      </c>
      <c r="C28">
        <v>1</v>
      </c>
      <c r="D28">
        <v>2</v>
      </c>
      <c r="E28">
        <v>3</v>
      </c>
      <c r="F28">
        <v>4</v>
      </c>
      <c r="G28">
        <v>5</v>
      </c>
      <c r="H28">
        <v>6</v>
      </c>
      <c r="I28">
        <v>7</v>
      </c>
      <c r="J28">
        <f t="shared" si="0"/>
        <v>28</v>
      </c>
      <c r="K28" s="2">
        <f t="shared" si="1"/>
        <v>4</v>
      </c>
      <c r="L28">
        <v>26</v>
      </c>
      <c r="M28" s="8"/>
    </row>
    <row r="29" spans="1:13" x14ac:dyDescent="0.25">
      <c r="C29" s="1">
        <f>AVERAGE(C3:C28)</f>
        <v>46.192307692307693</v>
      </c>
      <c r="D29" s="1">
        <f t="shared" ref="D29:H29" si="2">AVERAGE(D3:D28)</f>
        <v>47.192307692307693</v>
      </c>
      <c r="E29" s="1">
        <f t="shared" si="2"/>
        <v>44.346153846153847</v>
      </c>
      <c r="F29" s="1">
        <f t="shared" si="2"/>
        <v>45.346153846153847</v>
      </c>
      <c r="G29" s="1">
        <f t="shared" si="2"/>
        <v>46.346153846153847</v>
      </c>
      <c r="H29" s="1">
        <f t="shared" si="2"/>
        <v>47.346153846153847</v>
      </c>
      <c r="I29" s="1">
        <f>AVERAGE(I3:I28)</f>
        <v>48.346153846153847</v>
      </c>
    </row>
    <row r="30" spans="1:13" ht="39" customHeight="1" x14ac:dyDescent="0.25">
      <c r="A30" s="5" t="s">
        <v>13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</sheetData>
  <sortState ref="A3:L28">
    <sortCondition ref="L3:L28"/>
  </sortState>
  <mergeCells count="3">
    <mergeCell ref="A1:L1"/>
    <mergeCell ref="A30:L30"/>
    <mergeCell ref="M2:M2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G4" sqref="G4"/>
    </sheetView>
  </sheetViews>
  <sheetFormatPr defaultRowHeight="16.5" x14ac:dyDescent="0.25"/>
  <sheetData>
    <row r="1" spans="1:12" x14ac:dyDescent="0.25">
      <c r="A1" s="4" t="s">
        <v>53</v>
      </c>
      <c r="B1" s="4"/>
      <c r="C1" s="4"/>
      <c r="D1" s="4"/>
      <c r="E1" s="4"/>
      <c r="F1" s="4"/>
      <c r="G1" s="4"/>
      <c r="H1" s="4"/>
      <c r="I1" s="4"/>
      <c r="J1" s="3"/>
      <c r="K1" s="3"/>
      <c r="L1" s="3"/>
    </row>
    <row r="2" spans="1:12" x14ac:dyDescent="0.25">
      <c r="A2" t="s">
        <v>1</v>
      </c>
      <c r="B2" t="s">
        <v>2</v>
      </c>
      <c r="C2" t="s">
        <v>54</v>
      </c>
      <c r="D2" t="s">
        <v>4</v>
      </c>
      <c r="E2" t="s">
        <v>6</v>
      </c>
      <c r="F2" t="s">
        <v>55</v>
      </c>
      <c r="G2" t="s">
        <v>56</v>
      </c>
      <c r="H2" t="s">
        <v>57</v>
      </c>
      <c r="I2" t="s">
        <v>58</v>
      </c>
    </row>
    <row r="3" spans="1:12" x14ac:dyDescent="0.25">
      <c r="A3">
        <v>1</v>
      </c>
      <c r="B3" t="s">
        <v>14</v>
      </c>
      <c r="C3">
        <f>VLOOKUP($A3,第一次!$A:$L,5,0)</f>
        <v>3</v>
      </c>
      <c r="D3">
        <f>VLOOKUP($A3,第一次!$A:$L,4,0)</f>
        <v>2</v>
      </c>
      <c r="E3">
        <f>VLOOKUP($A3,第一次!$A:$L,6,0)</f>
        <v>4</v>
      </c>
      <c r="F3">
        <f>C3*5+D3*3+E3*2</f>
        <v>29</v>
      </c>
      <c r="G3">
        <f>F3/10</f>
        <v>2.9</v>
      </c>
      <c r="H3">
        <f>VLOOKUP($A3,第一次!$A:$L,12,0)</f>
        <v>26</v>
      </c>
      <c r="I3">
        <v>26</v>
      </c>
      <c r="K3" s="2"/>
    </row>
    <row r="4" spans="1:12" x14ac:dyDescent="0.25">
      <c r="A4">
        <v>2</v>
      </c>
      <c r="B4" t="s">
        <v>18</v>
      </c>
      <c r="C4">
        <f>VLOOKUP($A4,第一次!$A:$L,5,0)</f>
        <v>10</v>
      </c>
      <c r="D4">
        <f>VLOOKUP($A4,第一次!$A:$L,4,0)</f>
        <v>9</v>
      </c>
      <c r="E4">
        <f>VLOOKUP($A4,第一次!$A:$L,6,0)</f>
        <v>11</v>
      </c>
      <c r="F4">
        <f>C4*5+D4*3+E4*2</f>
        <v>99</v>
      </c>
      <c r="G4">
        <f>F4/10</f>
        <v>9.9</v>
      </c>
      <c r="H4">
        <f>VLOOKUP($A4,第一次!$A:$L,12,0)</f>
        <v>24</v>
      </c>
      <c r="I4">
        <v>24</v>
      </c>
      <c r="K4" s="2"/>
    </row>
    <row r="5" spans="1:12" x14ac:dyDescent="0.25">
      <c r="A5">
        <v>3</v>
      </c>
      <c r="B5" t="s">
        <v>17</v>
      </c>
      <c r="C5">
        <f>VLOOKUP($A5,第一次!$A:$L,5,0)</f>
        <v>17</v>
      </c>
      <c r="D5">
        <f>VLOOKUP($A5,第一次!$A:$L,4,0)</f>
        <v>16</v>
      </c>
      <c r="E5">
        <f>VLOOKUP($A5,第一次!$A:$L,6,0)</f>
        <v>18</v>
      </c>
      <c r="F5">
        <f>C5*5+D5*3+E5*2</f>
        <v>169</v>
      </c>
      <c r="G5">
        <f>F5/10</f>
        <v>16.899999999999999</v>
      </c>
      <c r="H5">
        <f>VLOOKUP($A5,第一次!$A:$L,12,0)</f>
        <v>22</v>
      </c>
      <c r="I5">
        <v>22</v>
      </c>
      <c r="K5" s="2"/>
    </row>
    <row r="6" spans="1:12" x14ac:dyDescent="0.25">
      <c r="A6">
        <v>4</v>
      </c>
      <c r="B6" t="s">
        <v>15</v>
      </c>
      <c r="C6">
        <f>VLOOKUP($A6,第一次!$A:$L,5,0)</f>
        <v>24</v>
      </c>
      <c r="D6">
        <f>VLOOKUP($A6,第一次!$A:$L,4,0)</f>
        <v>23</v>
      </c>
      <c r="E6">
        <f>VLOOKUP($A6,第一次!$A:$L,6,0)</f>
        <v>25</v>
      </c>
      <c r="F6">
        <f>C6*5+D6*3+E6*2</f>
        <v>239</v>
      </c>
      <c r="G6">
        <f>F6/10</f>
        <v>23.9</v>
      </c>
      <c r="H6">
        <f>VLOOKUP($A6,第一次!$A:$L,12,0)</f>
        <v>20</v>
      </c>
      <c r="I6">
        <v>20</v>
      </c>
      <c r="K6" s="2"/>
    </row>
    <row r="7" spans="1:12" x14ac:dyDescent="0.25">
      <c r="A7">
        <v>5</v>
      </c>
      <c r="B7" t="s">
        <v>16</v>
      </c>
      <c r="C7">
        <f>VLOOKUP($A7,第一次!$A:$L,5,0)</f>
        <v>31</v>
      </c>
      <c r="D7">
        <f>VLOOKUP($A7,第一次!$A:$L,4,0)</f>
        <v>30</v>
      </c>
      <c r="E7">
        <f>VLOOKUP($A7,第一次!$A:$L,6,0)</f>
        <v>32</v>
      </c>
      <c r="F7">
        <f>C7*5+D7*3+E7*2</f>
        <v>309</v>
      </c>
      <c r="G7">
        <f>F7/10</f>
        <v>30.9</v>
      </c>
      <c r="H7">
        <f>VLOOKUP($A7,第一次!$A:$L,12,0)</f>
        <v>17</v>
      </c>
      <c r="I7">
        <v>17</v>
      </c>
      <c r="K7" s="2"/>
    </row>
    <row r="8" spans="1:12" x14ac:dyDescent="0.25">
      <c r="A8">
        <v>6</v>
      </c>
      <c r="B8" t="s">
        <v>61</v>
      </c>
      <c r="C8">
        <f>VLOOKUP($A8,第一次!$A:$L,5,0)</f>
        <v>38</v>
      </c>
      <c r="D8">
        <f>VLOOKUP($A8,第一次!$A:$L,4,0)</f>
        <v>37</v>
      </c>
      <c r="E8">
        <f>VLOOKUP($A8,第一次!$A:$L,6,0)</f>
        <v>39</v>
      </c>
      <c r="F8">
        <f>C8*5+D8*3+E8*2</f>
        <v>379</v>
      </c>
      <c r="G8">
        <f>F8/10</f>
        <v>37.9</v>
      </c>
      <c r="H8">
        <f>VLOOKUP($A8,第一次!$A:$L,12,0)</f>
        <v>15</v>
      </c>
      <c r="I8">
        <v>15</v>
      </c>
      <c r="K8" s="2"/>
    </row>
    <row r="9" spans="1:12" x14ac:dyDescent="0.25">
      <c r="A9">
        <v>7</v>
      </c>
      <c r="B9" t="s">
        <v>20</v>
      </c>
      <c r="C9">
        <f>VLOOKUP($A9,第一次!$A:$L,5,0)</f>
        <v>45</v>
      </c>
      <c r="D9">
        <f>VLOOKUP($A9,第一次!$A:$L,4,0)</f>
        <v>44</v>
      </c>
      <c r="E9">
        <f>VLOOKUP($A9,第一次!$A:$L,6,0)</f>
        <v>46</v>
      </c>
      <c r="F9">
        <f>C9*5+D9*3+E9*2</f>
        <v>449</v>
      </c>
      <c r="G9">
        <f>F9/10</f>
        <v>44.9</v>
      </c>
      <c r="H9">
        <f>VLOOKUP($A9,第一次!$A:$L,12,0)</f>
        <v>13</v>
      </c>
      <c r="I9">
        <v>13</v>
      </c>
      <c r="K9" s="2"/>
    </row>
    <row r="10" spans="1:12" x14ac:dyDescent="0.25">
      <c r="A10">
        <v>8</v>
      </c>
      <c r="B10" t="s">
        <v>60</v>
      </c>
      <c r="C10">
        <f>VLOOKUP($A10,第一次!$A:$L,5,0)</f>
        <v>52</v>
      </c>
      <c r="D10">
        <f>VLOOKUP($A10,第一次!$A:$L,4,0)</f>
        <v>51</v>
      </c>
      <c r="E10">
        <f>VLOOKUP($A10,第一次!$A:$L,6,0)</f>
        <v>53</v>
      </c>
      <c r="F10">
        <f>C10*5+D10*3+E10*2</f>
        <v>519</v>
      </c>
      <c r="G10">
        <f>F10/10</f>
        <v>51.9</v>
      </c>
      <c r="H10">
        <f>VLOOKUP($A10,第一次!$A:$L,12,0)</f>
        <v>11</v>
      </c>
      <c r="I10">
        <v>11</v>
      </c>
      <c r="K10" s="2"/>
    </row>
    <row r="11" spans="1:12" x14ac:dyDescent="0.25">
      <c r="A11">
        <v>9</v>
      </c>
      <c r="B11" t="s">
        <v>59</v>
      </c>
      <c r="C11">
        <f>VLOOKUP($A11,第一次!$A:$L,5,0)</f>
        <v>59</v>
      </c>
      <c r="D11">
        <f>VLOOKUP($A11,第一次!$A:$L,4,0)</f>
        <v>58</v>
      </c>
      <c r="E11">
        <f>VLOOKUP($A11,第一次!$A:$L,6,0)</f>
        <v>60</v>
      </c>
      <c r="F11">
        <f>C11*5+D11*3+E11*2</f>
        <v>589</v>
      </c>
      <c r="G11">
        <f>F11/10</f>
        <v>58.9</v>
      </c>
      <c r="H11">
        <f>VLOOKUP($A11,第一次!$A:$L,12,0)</f>
        <v>9</v>
      </c>
      <c r="I11">
        <v>9</v>
      </c>
      <c r="K11" s="2"/>
    </row>
    <row r="12" spans="1:12" x14ac:dyDescent="0.25">
      <c r="A12">
        <v>10</v>
      </c>
      <c r="B12" t="s">
        <v>23</v>
      </c>
      <c r="C12">
        <f>VLOOKUP($A12,第一次!$A:$L,5,0)</f>
        <v>66</v>
      </c>
      <c r="D12">
        <f>VLOOKUP($A12,第一次!$A:$L,4,0)</f>
        <v>65</v>
      </c>
      <c r="E12">
        <f>VLOOKUP($A12,第一次!$A:$L,6,0)</f>
        <v>67</v>
      </c>
      <c r="F12">
        <f>C12*5+D12*3+E12*2</f>
        <v>659</v>
      </c>
      <c r="G12">
        <f>F12/10</f>
        <v>65.900000000000006</v>
      </c>
      <c r="H12">
        <f>VLOOKUP($A12,第一次!$A:$L,12,0)</f>
        <v>7</v>
      </c>
      <c r="I12">
        <v>7</v>
      </c>
      <c r="K12" s="2"/>
    </row>
    <row r="13" spans="1:12" x14ac:dyDescent="0.25">
      <c r="A13">
        <v>11</v>
      </c>
      <c r="B13" t="s">
        <v>52</v>
      </c>
      <c r="C13">
        <f>VLOOKUP($A13,第一次!$A:$L,5,0)</f>
        <v>73</v>
      </c>
      <c r="D13">
        <f>VLOOKUP($A13,第一次!$A:$L,4,0)</f>
        <v>72</v>
      </c>
      <c r="E13">
        <f>VLOOKUP($A13,第一次!$A:$L,6,0)</f>
        <v>74</v>
      </c>
      <c r="F13">
        <f>C13*5+D13*3+E13*2</f>
        <v>729</v>
      </c>
      <c r="G13">
        <f>F13/10</f>
        <v>72.900000000000006</v>
      </c>
      <c r="H13">
        <f>VLOOKUP($A13,第一次!$A:$L,12,0)</f>
        <v>5</v>
      </c>
      <c r="I13">
        <v>5</v>
      </c>
      <c r="K13" s="2"/>
    </row>
    <row r="14" spans="1:12" x14ac:dyDescent="0.25">
      <c r="A14">
        <v>12</v>
      </c>
      <c r="B14" t="s">
        <v>51</v>
      </c>
      <c r="C14">
        <f>VLOOKUP($A14,第一次!$A:$L,5,0)</f>
        <v>80</v>
      </c>
      <c r="D14">
        <f>VLOOKUP($A14,第一次!$A:$L,4,0)</f>
        <v>79</v>
      </c>
      <c r="E14">
        <f>VLOOKUP($A14,第一次!$A:$L,6,0)</f>
        <v>81</v>
      </c>
      <c r="F14">
        <f>C14*5+D14*3+E14*2</f>
        <v>799</v>
      </c>
      <c r="G14">
        <f>F14/10</f>
        <v>79.900000000000006</v>
      </c>
      <c r="H14">
        <f>VLOOKUP($A14,第一次!$A:$L,12,0)</f>
        <v>3</v>
      </c>
      <c r="I14">
        <v>3</v>
      </c>
      <c r="K14" s="2"/>
    </row>
    <row r="15" spans="1:12" x14ac:dyDescent="0.25">
      <c r="A15">
        <v>13</v>
      </c>
      <c r="B15" t="s">
        <v>50</v>
      </c>
      <c r="C15">
        <f>VLOOKUP($A15,第一次!$A:$L,5,0)</f>
        <v>87</v>
      </c>
      <c r="D15">
        <f>VLOOKUP($A15,第一次!$A:$L,4,0)</f>
        <v>86</v>
      </c>
      <c r="E15">
        <f>VLOOKUP($A15,第一次!$A:$L,6,0)</f>
        <v>88</v>
      </c>
      <c r="F15">
        <f>C15*5+D15*3+E15*2</f>
        <v>869</v>
      </c>
      <c r="G15">
        <f>F15/10</f>
        <v>86.9</v>
      </c>
      <c r="H15">
        <f>VLOOKUP($A15,第一次!$A:$L,12,0)</f>
        <v>2</v>
      </c>
      <c r="I15">
        <v>2</v>
      </c>
      <c r="K15" s="2"/>
    </row>
    <row r="16" spans="1:12" x14ac:dyDescent="0.25">
      <c r="A16">
        <v>14</v>
      </c>
      <c r="B16" t="s">
        <v>49</v>
      </c>
      <c r="C16">
        <f>VLOOKUP($A16,第一次!$A:$L,5,0)</f>
        <v>94</v>
      </c>
      <c r="D16">
        <f>VLOOKUP($A16,第一次!$A:$L,4,0)</f>
        <v>93</v>
      </c>
      <c r="E16">
        <f>VLOOKUP($A16,第一次!$A:$L,6,0)</f>
        <v>95</v>
      </c>
      <c r="F16">
        <f>C16*5+D16*3+E16*2</f>
        <v>939</v>
      </c>
      <c r="G16">
        <f>F16/10</f>
        <v>93.9</v>
      </c>
      <c r="H16">
        <f>VLOOKUP($A16,第一次!$A:$L,12,0)</f>
        <v>1</v>
      </c>
      <c r="I16">
        <v>1</v>
      </c>
      <c r="K16" s="2"/>
    </row>
    <row r="17" spans="1:11" x14ac:dyDescent="0.25">
      <c r="A17">
        <v>15</v>
      </c>
      <c r="B17" t="s">
        <v>48</v>
      </c>
      <c r="C17">
        <f>VLOOKUP($A17,第一次!$A:$L,5,0)</f>
        <v>1</v>
      </c>
      <c r="D17">
        <f>VLOOKUP($A17,第一次!$A:$L,4,0)</f>
        <v>100</v>
      </c>
      <c r="E17">
        <f>VLOOKUP($A17,第一次!$A:$L,6,0)</f>
        <v>2</v>
      </c>
      <c r="F17">
        <f>C17*5+D17*3+E17*2</f>
        <v>309</v>
      </c>
      <c r="G17">
        <f>F17/10</f>
        <v>30.9</v>
      </c>
      <c r="H17">
        <f>VLOOKUP($A17,第一次!$A:$L,12,0)</f>
        <v>18</v>
      </c>
      <c r="I17">
        <v>18</v>
      </c>
      <c r="K17" s="1"/>
    </row>
    <row r="18" spans="1:11" x14ac:dyDescent="0.25">
      <c r="A18">
        <v>16</v>
      </c>
      <c r="B18" t="s">
        <v>47</v>
      </c>
      <c r="C18">
        <f>VLOOKUP($A18,第一次!$A:$L,5,0)</f>
        <v>8</v>
      </c>
      <c r="D18">
        <f>VLOOKUP($A18,第一次!$A:$L,4,0)</f>
        <v>7</v>
      </c>
      <c r="E18">
        <f>VLOOKUP($A18,第一次!$A:$L,6,0)</f>
        <v>9</v>
      </c>
      <c r="F18">
        <f>C18*5+D18*3+E18*2</f>
        <v>79</v>
      </c>
      <c r="G18">
        <f>F18/10</f>
        <v>7.9</v>
      </c>
      <c r="H18">
        <f>VLOOKUP($A18,第一次!$A:$L,12,0)</f>
        <v>25</v>
      </c>
      <c r="I18">
        <v>25</v>
      </c>
      <c r="K18" s="2"/>
    </row>
    <row r="19" spans="1:11" x14ac:dyDescent="0.25">
      <c r="A19">
        <v>17</v>
      </c>
      <c r="B19" t="s">
        <v>46</v>
      </c>
      <c r="C19">
        <f>VLOOKUP($A19,第一次!$A:$L,5,0)</f>
        <v>15</v>
      </c>
      <c r="D19">
        <f>VLOOKUP($A19,第一次!$A:$L,4,0)</f>
        <v>14</v>
      </c>
      <c r="E19">
        <f>VLOOKUP($A19,第一次!$A:$L,6,0)</f>
        <v>16</v>
      </c>
      <c r="F19">
        <f>C19*5+D19*3+E19*2</f>
        <v>149</v>
      </c>
      <c r="G19">
        <f>F19/10</f>
        <v>14.9</v>
      </c>
      <c r="H19">
        <f>VLOOKUP($A19,第一次!$A:$L,12,0)</f>
        <v>23</v>
      </c>
      <c r="I19">
        <v>23</v>
      </c>
      <c r="K19" s="2"/>
    </row>
    <row r="20" spans="1:11" x14ac:dyDescent="0.25">
      <c r="A20">
        <v>18</v>
      </c>
      <c r="B20" t="s">
        <v>45</v>
      </c>
      <c r="C20">
        <f>VLOOKUP($A20,第一次!$A:$L,5,0)</f>
        <v>22</v>
      </c>
      <c r="D20">
        <f>VLOOKUP($A20,第一次!$A:$L,4,0)</f>
        <v>21</v>
      </c>
      <c r="E20">
        <f>VLOOKUP($A20,第一次!$A:$L,6,0)</f>
        <v>23</v>
      </c>
      <c r="F20">
        <f>C20*5+D20*3+E20*2</f>
        <v>219</v>
      </c>
      <c r="G20">
        <f>F20/10</f>
        <v>21.9</v>
      </c>
      <c r="H20">
        <f>VLOOKUP($A20,第一次!$A:$L,12,0)</f>
        <v>21</v>
      </c>
      <c r="I20">
        <v>21</v>
      </c>
      <c r="K20" s="2"/>
    </row>
    <row r="21" spans="1:11" x14ac:dyDescent="0.25">
      <c r="A21">
        <v>19</v>
      </c>
      <c r="B21" t="s">
        <v>44</v>
      </c>
      <c r="C21">
        <f>VLOOKUP($A21,第一次!$A:$L,5,0)</f>
        <v>29</v>
      </c>
      <c r="D21">
        <f>VLOOKUP($A21,第一次!$A:$L,4,0)</f>
        <v>28</v>
      </c>
      <c r="E21">
        <f>VLOOKUP($A21,第一次!$A:$L,6,0)</f>
        <v>30</v>
      </c>
      <c r="F21">
        <f>C21*5+D21*3+E21*2</f>
        <v>289</v>
      </c>
      <c r="G21">
        <f>F21/10</f>
        <v>28.9</v>
      </c>
      <c r="H21">
        <f>VLOOKUP($A21,第一次!$A:$L,12,0)</f>
        <v>19</v>
      </c>
      <c r="I21">
        <v>19</v>
      </c>
      <c r="K21" s="2"/>
    </row>
    <row r="22" spans="1:11" x14ac:dyDescent="0.25">
      <c r="A22">
        <v>20</v>
      </c>
      <c r="B22" t="s">
        <v>43</v>
      </c>
      <c r="C22">
        <f>VLOOKUP($A22,第一次!$A:$L,5,0)</f>
        <v>36</v>
      </c>
      <c r="D22">
        <f>VLOOKUP($A22,第一次!$A:$L,4,0)</f>
        <v>35</v>
      </c>
      <c r="E22">
        <f>VLOOKUP($A22,第一次!$A:$L,6,0)</f>
        <v>37</v>
      </c>
      <c r="F22">
        <f>C22*5+D22*3+E22*2</f>
        <v>359</v>
      </c>
      <c r="G22">
        <f>F22/10</f>
        <v>35.9</v>
      </c>
      <c r="H22">
        <f>VLOOKUP($A22,第一次!$A:$L,12,0)</f>
        <v>16</v>
      </c>
      <c r="I22">
        <v>16</v>
      </c>
      <c r="K22" s="2"/>
    </row>
    <row r="23" spans="1:11" x14ac:dyDescent="0.25">
      <c r="A23">
        <v>21</v>
      </c>
      <c r="B23" t="s">
        <v>34</v>
      </c>
      <c r="C23">
        <f>VLOOKUP($A23,第一次!$A:$L,5,0)</f>
        <v>43</v>
      </c>
      <c r="D23">
        <f>VLOOKUP($A23,第一次!$A:$L,4,0)</f>
        <v>42</v>
      </c>
      <c r="E23">
        <f>VLOOKUP($A23,第一次!$A:$L,6,0)</f>
        <v>44</v>
      </c>
      <c r="F23">
        <f>C23*5+D23*3+E23*2</f>
        <v>429</v>
      </c>
      <c r="G23">
        <f>F23/10</f>
        <v>42.9</v>
      </c>
      <c r="H23">
        <f>VLOOKUP($A23,第一次!$A:$L,12,0)</f>
        <v>14</v>
      </c>
      <c r="I23">
        <v>14</v>
      </c>
      <c r="K23" s="2"/>
    </row>
    <row r="24" spans="1:11" x14ac:dyDescent="0.25">
      <c r="A24">
        <v>22</v>
      </c>
      <c r="B24" t="s">
        <v>35</v>
      </c>
      <c r="C24">
        <f>VLOOKUP($A24,第一次!$A:$L,5,0)</f>
        <v>50</v>
      </c>
      <c r="D24">
        <f>VLOOKUP($A24,第一次!$A:$L,4,0)</f>
        <v>49</v>
      </c>
      <c r="E24">
        <f>VLOOKUP($A24,第一次!$A:$L,6,0)</f>
        <v>51</v>
      </c>
      <c r="F24">
        <f>C24*5+D24*3+E24*2</f>
        <v>499</v>
      </c>
      <c r="G24">
        <f>F24/10</f>
        <v>49.9</v>
      </c>
      <c r="H24">
        <f>VLOOKUP($A24,第一次!$A:$L,12,0)</f>
        <v>12</v>
      </c>
      <c r="I24">
        <v>12</v>
      </c>
      <c r="K24" s="2"/>
    </row>
    <row r="25" spans="1:11" x14ac:dyDescent="0.25">
      <c r="A25">
        <v>23</v>
      </c>
      <c r="B25" t="s">
        <v>42</v>
      </c>
      <c r="C25">
        <f>VLOOKUP($A25,第一次!$A:$L,5,0)</f>
        <v>57</v>
      </c>
      <c r="D25">
        <f>VLOOKUP($A25,第一次!$A:$L,4,0)</f>
        <v>56</v>
      </c>
      <c r="E25">
        <f>VLOOKUP($A25,第一次!$A:$L,6,0)</f>
        <v>58</v>
      </c>
      <c r="F25">
        <f>C25*5+D25*3+E25*2</f>
        <v>569</v>
      </c>
      <c r="G25">
        <f>F25/10</f>
        <v>56.9</v>
      </c>
      <c r="H25">
        <f>VLOOKUP($A25,第一次!$A:$L,12,0)</f>
        <v>10</v>
      </c>
      <c r="I25">
        <v>10</v>
      </c>
      <c r="K25" s="2"/>
    </row>
    <row r="26" spans="1:11" x14ac:dyDescent="0.25">
      <c r="A26">
        <v>24</v>
      </c>
      <c r="B26" t="s">
        <v>41</v>
      </c>
      <c r="C26">
        <f>VLOOKUP($A26,第一次!$A:$L,5,0)</f>
        <v>64</v>
      </c>
      <c r="D26">
        <f>VLOOKUP($A26,第一次!$A:$L,4,0)</f>
        <v>63</v>
      </c>
      <c r="E26">
        <f>VLOOKUP($A26,第一次!$A:$L,6,0)</f>
        <v>65</v>
      </c>
      <c r="F26">
        <f>C26*5+D26*3+E26*2</f>
        <v>639</v>
      </c>
      <c r="G26">
        <f>F26/10</f>
        <v>63.9</v>
      </c>
      <c r="H26">
        <f>VLOOKUP($A26,第一次!$A:$L,12,0)</f>
        <v>8</v>
      </c>
      <c r="I26">
        <v>8</v>
      </c>
      <c r="K26" s="2"/>
    </row>
    <row r="27" spans="1:11" x14ac:dyDescent="0.25">
      <c r="A27">
        <v>25</v>
      </c>
      <c r="B27" t="s">
        <v>39</v>
      </c>
      <c r="C27">
        <f>VLOOKUP($A27,第一次!$A:$L,5,0)</f>
        <v>71</v>
      </c>
      <c r="D27">
        <f>VLOOKUP($A27,第一次!$A:$L,4,0)</f>
        <v>70</v>
      </c>
      <c r="E27">
        <f>VLOOKUP($A27,第一次!$A:$L,6,0)</f>
        <v>72</v>
      </c>
      <c r="F27">
        <f>C27*5+D27*3+E27*2</f>
        <v>709</v>
      </c>
      <c r="G27">
        <f>F27/10</f>
        <v>70.900000000000006</v>
      </c>
      <c r="H27">
        <f>VLOOKUP($A27,第一次!$A:$L,12,0)</f>
        <v>6</v>
      </c>
      <c r="I27">
        <v>6</v>
      </c>
      <c r="K27" s="2"/>
    </row>
    <row r="28" spans="1:11" x14ac:dyDescent="0.25">
      <c r="A28">
        <v>26</v>
      </c>
      <c r="B28" t="s">
        <v>40</v>
      </c>
      <c r="C28">
        <f>VLOOKUP($A28,第一次!$A:$L,5,0)</f>
        <v>78</v>
      </c>
      <c r="D28">
        <f>VLOOKUP($A28,第一次!$A:$L,4,0)</f>
        <v>77</v>
      </c>
      <c r="E28">
        <f>VLOOKUP($A28,第一次!$A:$L,6,0)</f>
        <v>79</v>
      </c>
      <c r="F28">
        <f>C28*5+D28*3+E28*2</f>
        <v>779</v>
      </c>
      <c r="G28">
        <f>F28/10</f>
        <v>77.900000000000006</v>
      </c>
      <c r="H28">
        <f>VLOOKUP($A28,第一次!$A:$L,12,0)</f>
        <v>4</v>
      </c>
      <c r="I28">
        <v>4</v>
      </c>
      <c r="K28" s="2"/>
    </row>
  </sheetData>
  <sortState ref="A3:I28">
    <sortCondition ref="A3:A28"/>
  </sortState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第一次</vt:lpstr>
      <vt:lpstr>第二次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2016-03-22T06:25:17Z</dcterms:created>
  <dcterms:modified xsi:type="dcterms:W3CDTF">2016-05-31T06:47:05Z</dcterms:modified>
</cp:coreProperties>
</file>